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3" sheetId="1" r:id="rId1"/>
    <sheet name="4" sheetId="7" r:id="rId2"/>
    <sheet name="5" sheetId="6" r:id="rId3"/>
    <sheet name="6" sheetId="2" r:id="rId4"/>
    <sheet name="7" sheetId="5" r:id="rId5"/>
    <sheet name="8" sheetId="3" r:id="rId6"/>
    <sheet name="Лист1" sheetId="8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G287" i="3"/>
  <c r="G214"/>
  <c r="G213" s="1"/>
  <c r="G216"/>
  <c r="F216" i="5"/>
  <c r="F168"/>
  <c r="F175"/>
  <c r="F178"/>
  <c r="F176"/>
  <c r="D47" i="2"/>
  <c r="H287" i="3"/>
  <c r="I287"/>
  <c r="H248"/>
  <c r="I248"/>
  <c r="H249"/>
  <c r="I249"/>
  <c r="H250"/>
  <c r="I250"/>
  <c r="H251"/>
  <c r="I251"/>
  <c r="H252"/>
  <c r="I252"/>
  <c r="H226"/>
  <c r="I226"/>
  <c r="H228"/>
  <c r="I228"/>
  <c r="H206"/>
  <c r="H202" s="1"/>
  <c r="H201" s="1"/>
  <c r="I206"/>
  <c r="I202" s="1"/>
  <c r="I201" s="1"/>
  <c r="H207"/>
  <c r="I207"/>
  <c r="H137"/>
  <c r="I137"/>
  <c r="H173"/>
  <c r="I173"/>
  <c r="H190"/>
  <c r="I190"/>
  <c r="H191"/>
  <c r="H167" s="1"/>
  <c r="I191"/>
  <c r="I167" s="1"/>
  <c r="H77"/>
  <c r="I77"/>
  <c r="H78"/>
  <c r="I78"/>
  <c r="H79"/>
  <c r="I79"/>
  <c r="H80"/>
  <c r="I80"/>
  <c r="H85"/>
  <c r="I85"/>
  <c r="H81"/>
  <c r="I81"/>
  <c r="H69"/>
  <c r="I69"/>
  <c r="I71"/>
  <c r="H70"/>
  <c r="I70"/>
  <c r="H71"/>
  <c r="H40"/>
  <c r="H37" s="1"/>
  <c r="H36" s="1"/>
  <c r="H35" s="1"/>
  <c r="I40"/>
  <c r="I37" s="1"/>
  <c r="I36" s="1"/>
  <c r="I35" s="1"/>
  <c r="H63"/>
  <c r="I63"/>
  <c r="H64"/>
  <c r="I64"/>
  <c r="H49"/>
  <c r="I49"/>
  <c r="H41"/>
  <c r="I41"/>
  <c r="I19"/>
  <c r="H18"/>
  <c r="I18"/>
  <c r="H19"/>
  <c r="H20"/>
  <c r="I20"/>
  <c r="H21"/>
  <c r="I21"/>
  <c r="H22"/>
  <c r="I22"/>
  <c r="G216" i="5"/>
  <c r="H216"/>
  <c r="G210"/>
  <c r="H210"/>
  <c r="G211"/>
  <c r="H211"/>
  <c r="G212"/>
  <c r="H212"/>
  <c r="G213"/>
  <c r="H213"/>
  <c r="G214"/>
  <c r="H214"/>
  <c r="G189"/>
  <c r="G188" s="1"/>
  <c r="G168" s="1"/>
  <c r="G167" s="1"/>
  <c r="G166" s="1"/>
  <c r="H189"/>
  <c r="H188" s="1"/>
  <c r="H168" s="1"/>
  <c r="H167" s="1"/>
  <c r="H166" s="1"/>
  <c r="G169"/>
  <c r="H169"/>
  <c r="G115"/>
  <c r="H115"/>
  <c r="G135"/>
  <c r="H135"/>
  <c r="G141"/>
  <c r="H141"/>
  <c r="G155"/>
  <c r="H155"/>
  <c r="G156"/>
  <c r="H156"/>
  <c r="G63"/>
  <c r="G64"/>
  <c r="H64"/>
  <c r="H63" s="1"/>
  <c r="G65"/>
  <c r="H65"/>
  <c r="G66"/>
  <c r="H66"/>
  <c r="G67"/>
  <c r="H67"/>
  <c r="G55"/>
  <c r="H55"/>
  <c r="G56"/>
  <c r="H56"/>
  <c r="G57"/>
  <c r="H57"/>
  <c r="G24"/>
  <c r="G21" s="1"/>
  <c r="G20" s="1"/>
  <c r="G25"/>
  <c r="H25"/>
  <c r="H24" s="1"/>
  <c r="G31"/>
  <c r="H31"/>
  <c r="G33"/>
  <c r="H33"/>
  <c r="G16"/>
  <c r="G15" s="1"/>
  <c r="G14" s="1"/>
  <c r="H16"/>
  <c r="H15" s="1"/>
  <c r="H14" s="1"/>
  <c r="G17"/>
  <c r="G13" s="1"/>
  <c r="H17"/>
  <c r="H13" s="1"/>
  <c r="F17"/>
  <c r="F17" i="2"/>
  <c r="E17"/>
  <c r="F35"/>
  <c r="E35"/>
  <c r="E31"/>
  <c r="F31"/>
  <c r="E42"/>
  <c r="F42"/>
  <c r="E40"/>
  <c r="F40"/>
  <c r="G228" i="3"/>
  <c r="E25" i="2"/>
  <c r="F25"/>
  <c r="D16" i="6"/>
  <c r="D15" s="1"/>
  <c r="D14" s="1"/>
  <c r="D13" s="1"/>
  <c r="E16"/>
  <c r="E15" s="1"/>
  <c r="E14" s="1"/>
  <c r="E13" s="1"/>
  <c r="E13" i="1"/>
  <c r="D13"/>
  <c r="D37"/>
  <c r="D38"/>
  <c r="D45"/>
  <c r="E45"/>
  <c r="E23"/>
  <c r="D23"/>
  <c r="D24"/>
  <c r="E24"/>
  <c r="D30"/>
  <c r="E30"/>
  <c r="C24"/>
  <c r="D19"/>
  <c r="E19"/>
  <c r="D16"/>
  <c r="E16"/>
  <c r="D14"/>
  <c r="E14"/>
  <c r="C14"/>
  <c r="C38"/>
  <c r="C37" s="1"/>
  <c r="C45"/>
  <c r="G169" i="3"/>
  <c r="G168" s="1"/>
  <c r="F137" i="5"/>
  <c r="F136" s="1"/>
  <c r="G182" i="3"/>
  <c r="G178" s="1"/>
  <c r="G179"/>
  <c r="G233"/>
  <c r="G224"/>
  <c r="F183" i="5"/>
  <c r="F186"/>
  <c r="F193"/>
  <c r="F150"/>
  <c r="F147"/>
  <c r="D35" i="2"/>
  <c r="G218" i="3"/>
  <c r="G219"/>
  <c r="F181" i="5"/>
  <c r="F180" s="1"/>
  <c r="G210" i="3"/>
  <c r="G209" s="1"/>
  <c r="F172" i="5"/>
  <c r="F171" s="1"/>
  <c r="G207" i="3"/>
  <c r="G222"/>
  <c r="G221" s="1"/>
  <c r="F169" i="5"/>
  <c r="G171" i="3"/>
  <c r="G159"/>
  <c r="G158" s="1"/>
  <c r="G165"/>
  <c r="G164" s="1"/>
  <c r="F184" i="5"/>
  <c r="F130"/>
  <c r="F129" s="1"/>
  <c r="F133"/>
  <c r="F53"/>
  <c r="F52" s="1"/>
  <c r="H17" i="3" l="1"/>
  <c r="I17"/>
  <c r="G12" i="5"/>
  <c r="H21"/>
  <c r="H20" s="1"/>
  <c r="H12" s="1"/>
  <c r="F47" i="2"/>
  <c r="E20" i="6" s="1"/>
  <c r="E19" s="1"/>
  <c r="E18" s="1"/>
  <c r="E17" s="1"/>
  <c r="E12" s="1"/>
  <c r="E47" i="2"/>
  <c r="D20" i="6" s="1"/>
  <c r="D19" s="1"/>
  <c r="D18" s="1"/>
  <c r="D17" s="1"/>
  <c r="D12" s="1"/>
  <c r="F146" i="5"/>
  <c r="G236" i="3"/>
  <c r="F196" i="5"/>
  <c r="G243" i="3"/>
  <c r="G242" s="1"/>
  <c r="G246"/>
  <c r="G245" s="1"/>
  <c r="G64"/>
  <c r="G63" s="1"/>
  <c r="F203" i="5"/>
  <c r="F202" s="1"/>
  <c r="F208"/>
  <c r="F206"/>
  <c r="F205" s="1"/>
  <c r="F50"/>
  <c r="F49" s="1"/>
  <c r="D17" i="2"/>
  <c r="G150" i="3" l="1"/>
  <c r="G149" s="1"/>
  <c r="G148" s="1"/>
  <c r="G75"/>
  <c r="G74" s="1"/>
  <c r="G73" s="1"/>
  <c r="F118" i="5"/>
  <c r="F117" s="1"/>
  <c r="F116" s="1"/>
  <c r="D40" i="2"/>
  <c r="F67" i="5"/>
  <c r="F61"/>
  <c r="F60" s="1"/>
  <c r="F59" s="1"/>
  <c r="F25" l="1"/>
  <c r="F111"/>
  <c r="F113"/>
  <c r="G133" i="3"/>
  <c r="G135"/>
  <c r="F211" i="5"/>
  <c r="G132" i="3" l="1"/>
  <c r="G131" s="1"/>
  <c r="F110" i="5"/>
  <c r="F109" s="1"/>
  <c r="D31" i="2"/>
  <c r="G129" i="3"/>
  <c r="G128" s="1"/>
  <c r="G127" s="1"/>
  <c r="G126" s="1"/>
  <c r="F107" i="5"/>
  <c r="F106" s="1"/>
  <c r="F105" s="1"/>
  <c r="F104" s="1"/>
  <c r="F144"/>
  <c r="G176" i="3"/>
  <c r="G175" s="1"/>
  <c r="D33" i="2"/>
  <c r="G185" i="3"/>
  <c r="G184" s="1"/>
  <c r="G188"/>
  <c r="G187" s="1"/>
  <c r="G191"/>
  <c r="G190" s="1"/>
  <c r="F156" i="5"/>
  <c r="F155" s="1"/>
  <c r="F153"/>
  <c r="F152" s="1"/>
  <c r="D22" i="2"/>
  <c r="C16" i="1"/>
  <c r="C30"/>
  <c r="G154" i="3"/>
  <c r="G38"/>
  <c r="F139" i="5"/>
  <c r="F122"/>
  <c r="F22"/>
  <c r="G47" i="3"/>
  <c r="F164" i="5"/>
  <c r="F31"/>
  <c r="C23" i="1"/>
  <c r="G173" i="3"/>
  <c r="F141" i="5"/>
  <c r="F135" s="1"/>
  <c r="F57"/>
  <c r="F56"/>
  <c r="F55" s="1"/>
  <c r="G71" i="3"/>
  <c r="G70"/>
  <c r="G69" s="1"/>
  <c r="G156"/>
  <c r="G67"/>
  <c r="G66" s="1"/>
  <c r="F41" i="5"/>
  <c r="F40" s="1"/>
  <c r="F189"/>
  <c r="C19" i="1"/>
  <c r="G252" i="3"/>
  <c r="G251" s="1"/>
  <c r="G250" s="1"/>
  <c r="G249" s="1"/>
  <c r="G238"/>
  <c r="G195"/>
  <c r="G199"/>
  <c r="G102"/>
  <c r="G99" s="1"/>
  <c r="G121"/>
  <c r="G120" s="1"/>
  <c r="G124"/>
  <c r="G123" s="1"/>
  <c r="G85"/>
  <c r="G81"/>
  <c r="G49"/>
  <c r="G45"/>
  <c r="G41"/>
  <c r="G22"/>
  <c r="G21" s="1"/>
  <c r="G20" s="1"/>
  <c r="G19" s="1"/>
  <c r="G18" s="1"/>
  <c r="D42" i="2"/>
  <c r="D25"/>
  <c r="F214" i="5"/>
  <c r="F213" s="1"/>
  <c r="F212" s="1"/>
  <c r="F210" s="1"/>
  <c r="F198"/>
  <c r="F160"/>
  <c r="F124"/>
  <c r="F77"/>
  <c r="F76" s="1"/>
  <c r="F99"/>
  <c r="F98" s="1"/>
  <c r="F102"/>
  <c r="F101" s="1"/>
  <c r="F71"/>
  <c r="F66" s="1"/>
  <c r="F65" s="1"/>
  <c r="F33"/>
  <c r="G162" i="3"/>
  <c r="G161" s="1"/>
  <c r="F132" i="5"/>
  <c r="G107" i="3"/>
  <c r="G106" s="1"/>
  <c r="G110"/>
  <c r="G112"/>
  <c r="G54"/>
  <c r="G53" s="1"/>
  <c r="G91"/>
  <c r="G90" s="1"/>
  <c r="G89" s="1"/>
  <c r="G95"/>
  <c r="G94" s="1"/>
  <c r="G93" s="1"/>
  <c r="G100"/>
  <c r="G257"/>
  <c r="G256" s="1"/>
  <c r="G255" s="1"/>
  <c r="G254" s="1"/>
  <c r="G253" s="1"/>
  <c r="G261"/>
  <c r="G260" s="1"/>
  <c r="G259" s="1"/>
  <c r="G258" s="1"/>
  <c r="G265"/>
  <c r="G264" s="1"/>
  <c r="G263" s="1"/>
  <c r="F88" i="5"/>
  <c r="F87" s="1"/>
  <c r="F82"/>
  <c r="F81" s="1"/>
  <c r="F93"/>
  <c r="F96"/>
  <c r="F85"/>
  <c r="F29"/>
  <c r="F38"/>
  <c r="F37" s="1"/>
  <c r="C33" i="1"/>
  <c r="D29" i="2"/>
  <c r="D44"/>
  <c r="F127" i="5"/>
  <c r="F126" s="1"/>
  <c r="F46"/>
  <c r="F45" s="1"/>
  <c r="F44" s="1"/>
  <c r="G139" i="3"/>
  <c r="G138" s="1"/>
  <c r="G285"/>
  <c r="G284" s="1"/>
  <c r="G283"/>
  <c r="G282" s="1"/>
  <c r="G279"/>
  <c r="G274"/>
  <c r="G277"/>
  <c r="G271"/>
  <c r="G270" s="1"/>
  <c r="G204"/>
  <c r="G203" s="1"/>
  <c r="G118"/>
  <c r="G117" s="1"/>
  <c r="G62"/>
  <c r="G61" s="1"/>
  <c r="G59"/>
  <c r="G58" s="1"/>
  <c r="G57" s="1"/>
  <c r="G33"/>
  <c r="G29"/>
  <c r="G28" s="1"/>
  <c r="G27" s="1"/>
  <c r="G26" s="1"/>
  <c r="G25" s="1"/>
  <c r="C20" i="6" l="1"/>
  <c r="C19" s="1"/>
  <c r="C18" s="1"/>
  <c r="C17" s="1"/>
  <c r="G167" i="3"/>
  <c r="F24" i="5"/>
  <c r="F21" s="1"/>
  <c r="F20" s="1"/>
  <c r="G226" i="3"/>
  <c r="G206" s="1"/>
  <c r="G194"/>
  <c r="G193" s="1"/>
  <c r="G153"/>
  <c r="G152" s="1"/>
  <c r="F159" i="5"/>
  <c r="F158" s="1"/>
  <c r="F143"/>
  <c r="F121"/>
  <c r="F120" s="1"/>
  <c r="F188"/>
  <c r="F16"/>
  <c r="F15" s="1"/>
  <c r="F14" s="1"/>
  <c r="F13"/>
  <c r="F64"/>
  <c r="F63" s="1"/>
  <c r="C13" i="1"/>
  <c r="C47" s="1"/>
  <c r="G109" i="3"/>
  <c r="G105" s="1"/>
  <c r="G104" s="1"/>
  <c r="F80" i="5"/>
  <c r="F92"/>
  <c r="F90" s="1"/>
  <c r="G56" i="3"/>
  <c r="G80"/>
  <c r="G78" s="1"/>
  <c r="G77" s="1"/>
  <c r="G40"/>
  <c r="G37" s="1"/>
  <c r="G273"/>
  <c r="G269" s="1"/>
  <c r="G268" s="1"/>
  <c r="G98"/>
  <c r="G97" s="1"/>
  <c r="G88"/>
  <c r="G248"/>
  <c r="F75" i="5"/>
  <c r="F74" s="1"/>
  <c r="F73" s="1"/>
  <c r="F167" l="1"/>
  <c r="F166" s="1"/>
  <c r="F12"/>
  <c r="G137" i="3"/>
  <c r="F115" i="5"/>
  <c r="F79"/>
  <c r="G36" i="3"/>
  <c r="G35" s="1"/>
  <c r="G17" s="1"/>
  <c r="C16" i="6"/>
  <c r="C15" s="1"/>
  <c r="C14" s="1"/>
  <c r="C13" s="1"/>
  <c r="C12" s="1"/>
  <c r="G79" i="3"/>
  <c r="G202"/>
  <c r="G87"/>
  <c r="G201" l="1"/>
  <c r="D47" i="1"/>
  <c r="E38"/>
  <c r="E37" s="1"/>
  <c r="E47" s="1"/>
</calcChain>
</file>

<file path=xl/sharedStrings.xml><?xml version="1.0" encoding="utf-8"?>
<sst xmlns="http://schemas.openxmlformats.org/spreadsheetml/2006/main" count="2543" uniqueCount="392">
  <si>
    <t>МО "Оксовское"</t>
  </si>
  <si>
    <t>Объем  поступления  доходов</t>
  </si>
  <si>
    <t>Код бюджетной классификации</t>
  </si>
  <si>
    <t>Наименование показателей</t>
  </si>
  <si>
    <t>Сумма, тыс. рублей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</si>
  <si>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</si>
  <si>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</si>
  <si>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</si>
  <si>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</si>
  <si>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 xml:space="preserve"> </t>
  </si>
  <si>
    <t>Земельный налог</t>
  </si>
  <si>
    <t xml:space="preserve">Государственная пошлина 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</si>
  <si>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</si>
  <si>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00010900000000000000</t>
  </si>
  <si>
    <t>Задолженность и перерасчеты по отмененным  налогам, сборам и иным обязательным платежам</t>
  </si>
  <si>
    <t>00010904000000000110</t>
  </si>
  <si>
    <t>Доходы от использования имущества, 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</si>
  <si>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</si>
  <si>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000 1 11 05013 10 0000 120</t>
  </si>
  <si>
    <t>Доходы, полученные в виде арендной платы за земельныеучастки, государственная собственность на которые не разграничена и которые расположены в границах поселений, атакже средства от продажи права на заключение договоров аренды указанных земельных участков.</t>
  </si>
  <si>
    <t>000 1 11 05025 10 0000 120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</si>
  <si>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</si>
  <si>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</si>
  <si>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</si>
  <si>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</si>
  <si>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>000 1 11 09045 10 0000 120</t>
  </si>
  <si>
    <t>Доходы от оказания платных услуг и компенсации затрат государства</t>
  </si>
  <si>
    <t>000 1 13 01000 00 0000 130</t>
  </si>
  <si>
    <t xml:space="preserve">Прочие доходы от оказания платных услуг </t>
  </si>
  <si>
    <t>000 1 13 02000 00 0000 130</t>
  </si>
  <si>
    <t>Прочие 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</si>
  <si>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</si>
  <si>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</si>
  <si>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000 114 02000 00 0000 000</t>
  </si>
  <si>
    <t>Доходы  от  реализации  имущества,  находящегося  в  государственной  и  муниципальной  собственности  (за исключением  имущества  автономных  учреждений,  а  также  имущества  государственных  и  муниципальных  унитарных  предприятий,  в  том  числе  казенных).</t>
  </si>
  <si>
    <t>00011406000000000430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</si>
  <si>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</si>
  <si>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РФ</t>
  </si>
  <si>
    <t xml:space="preserve">ВСЕГО  ДОХОДОВ  </t>
  </si>
  <si>
    <t>по разделам, подразделам функциональной классификации</t>
  </si>
  <si>
    <t>расходов бюджетов Российской Федерации.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</si>
  <si>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</si>
  <si>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</si>
  <si>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</si>
  <si>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</si>
  <si>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</si>
  <si>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образования.</t>
  </si>
  <si>
    <t>02</t>
  </si>
  <si>
    <t>Функционирование Правительства РФ, высших органов исполнительной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</si>
  <si>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</si>
  <si>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</si>
  <si>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</si>
  <si>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</si>
  <si>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</si>
  <si>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</si>
  <si>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</si>
  <si>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</si>
  <si>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</si>
  <si>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</si>
  <si>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</si>
  <si>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</si>
  <si>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</si>
  <si>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Национальная  экономика</t>
  </si>
  <si>
    <t>Дорожное  хозяйство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</si>
  <si>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</si>
  <si>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</si>
  <si>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</si>
  <si>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</si>
  <si>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</si>
  <si>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</si>
  <si>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</si>
  <si>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</si>
  <si>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Культура  и кинематография</t>
  </si>
  <si>
    <t>08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</si>
  <si>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</si>
  <si>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</si>
  <si>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</si>
  <si>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</si>
  <si>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</si>
  <si>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 области социальной политики</t>
  </si>
  <si>
    <t>ИТОГО по муниципальному образованию</t>
  </si>
  <si>
    <t>Глава</t>
  </si>
  <si>
    <t>Целевая статья</t>
  </si>
  <si>
    <t>Вид расходов</t>
  </si>
  <si>
    <t>Сумма, тыс. руб.</t>
  </si>
  <si>
    <t>815</t>
  </si>
  <si>
    <t>Обеспечение функционирования Главы муниципального образования</t>
  </si>
  <si>
    <t>210 00 00000</t>
  </si>
  <si>
    <t>Глава муниципального образования</t>
  </si>
  <si>
    <t>211 00 00000</t>
  </si>
  <si>
    <t>Расходы на содержание муниципальных органов и обеспечение их функций</t>
  </si>
  <si>
    <t>211 00 90010</t>
  </si>
  <si>
    <t>Расходы на выплату персоналу государственных (муниципальных органов)</t>
  </si>
  <si>
    <t>120</t>
  </si>
  <si>
    <t xml:space="preserve">Фонд оплаты труда государственных (муниципальных органов) органов 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</si>
  <si>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</si>
  <si>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</si>
  <si>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</si>
  <si>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</si>
  <si>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муниципального образования</t>
  </si>
  <si>
    <t>220 00 00000</t>
  </si>
  <si>
    <t>Расходы на обеспечение деятельности аппарата представительного органа муниципального образования</t>
  </si>
  <si>
    <t>221 00 00000</t>
  </si>
  <si>
    <t>221 00 90010</t>
  </si>
  <si>
    <t>Расходы на выплату персоналу государственных (муниципальных) органов</t>
  </si>
  <si>
    <t xml:space="preserve">Фонд оплаты труда государственных (муниципальных) органов) 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</si>
  <si>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</si>
  <si>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</si>
  <si>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</si>
  <si>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</si>
  <si>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</si>
  <si>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</si>
  <si>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Обеспечение деятельности исполнительного органа муниципального образования</t>
  </si>
  <si>
    <t>Расходы на обеспечение деятельности исполнительных органов местного самоуправления</t>
  </si>
  <si>
    <t>Уплата налогов, сборов и иных платежей</t>
  </si>
  <si>
    <t>850</t>
  </si>
  <si>
    <t>Уплата налога на имущество организаций</t>
  </si>
  <si>
    <t>851</t>
  </si>
  <si>
    <t xml:space="preserve">Уплата прочих налогов, сборов </t>
  </si>
  <si>
    <t>852</t>
  </si>
  <si>
    <t>Уплата иных платежей</t>
  </si>
  <si>
    <t>853</t>
  </si>
  <si>
    <t>Осуществление государственных полномочий в сфере административных правонарушений</t>
  </si>
  <si>
    <t>221 00 78680</t>
  </si>
  <si>
    <t>Прочие расходы органов местного самоуправления, связанные с общегосударственным управлением</t>
  </si>
  <si>
    <t>270 00 00000</t>
  </si>
  <si>
    <t>Оценка недвижимости, признание прав и регулирование отношений по государственной и муниципальной собственности, разработка проектно-сметной документации</t>
  </si>
  <si>
    <t>271 00 90010</t>
  </si>
  <si>
    <t>Реализация государственных функций, связанных с общегосударственным управлением</t>
  </si>
  <si>
    <t>520 00 00000</t>
  </si>
  <si>
    <t>Выполнение других обязательств государства</t>
  </si>
  <si>
    <t>521 00 90010</t>
  </si>
  <si>
    <t xml:space="preserve">Фонд оплаты труда государственных (муниципальных) органов  </t>
  </si>
  <si>
    <t>Обеспечение мобилизационной и вневойсковой подготовки</t>
  </si>
  <si>
    <t>Осуществление первичного воинского учета на территориях, где отсутствуют военные комиссариаты</t>
  </si>
  <si>
    <t>271 00 51180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</si>
  <si>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</si>
  <si>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</si>
  <si>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290 00 00000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</si>
  <si>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</si>
  <si>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291 00 90010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</si>
  <si>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</si>
  <si>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время.</t>
  </si>
  <si>
    <t>291 00 90020</t>
  </si>
  <si>
    <t xml:space="preserve">   </t>
  </si>
  <si>
    <t>Реализация функций, связанных с обеспечением первичных мер пожарной безопасности</t>
  </si>
  <si>
    <t>280 00 00000</t>
  </si>
  <si>
    <t>Мероприятия по обеспечению пожарной безопасности</t>
  </si>
  <si>
    <t>281 00 90010</t>
  </si>
  <si>
    <t>Целевые программы муниципальных образований</t>
  </si>
  <si>
    <t>7950000</t>
  </si>
  <si>
    <t>Выполнение функций органами местного самоуправления</t>
  </si>
  <si>
    <t>912</t>
  </si>
  <si>
    <t>Дорожное хозяйство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</si>
  <si>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</si>
  <si>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291 00 78120</t>
  </si>
  <si>
    <t>ИМТ на осуществление полномочий по дорожной деятельности в отношении автомобильных дорог общего пользования местного значения в границах населенных пунктов на территории сельских поселений</t>
  </si>
  <si>
    <t>291 00 88280</t>
  </si>
  <si>
    <t>301 00 90010</t>
  </si>
  <si>
    <t>Финансирование расходов на подготовку и проведение топографо-геодезических, картографических и землеустроительных работ</t>
  </si>
  <si>
    <t>3419001</t>
  </si>
  <si>
    <t>ИМТ на осуществление полномочий по муниципальному земельному контролю</t>
  </si>
  <si>
    <t>301 00 88340</t>
  </si>
  <si>
    <t>ИМТ на осуществление полномочий по обеспечению проживающих в поселении и нуждающихся в жилых помещениях малоимущих граждан жилыми помещениями</t>
  </si>
  <si>
    <t>311 00 88320</t>
  </si>
  <si>
    <t>351 00 90010</t>
  </si>
  <si>
    <t>Закупка товаров, работ и услуг в целях капитального ремонта государственного  (муниципального) имущества</t>
  </si>
  <si>
    <t>Обеспечение мероприятий по переселению граждан из аварийного жилищного фонда у учетом необходимости развитиямалоэтажного жилищного строительства</t>
  </si>
  <si>
    <t>Бюджетные инвестиции</t>
  </si>
  <si>
    <t>Бюджетные инвестиции на приобретение объектов недвижимого имущества в государственную (муниципальную) собственность</t>
  </si>
  <si>
    <t>Поддержка коммунального хозяйства</t>
  </si>
  <si>
    <t>320 00 00000</t>
  </si>
  <si>
    <t>321 00 90010</t>
  </si>
  <si>
    <t>361 00 90010</t>
  </si>
  <si>
    <t>243</t>
  </si>
  <si>
    <t>331 00 90010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</si>
  <si>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</si>
  <si>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за счет средств бюджета муниципального района</t>
  </si>
  <si>
    <t>0700000</t>
  </si>
  <si>
    <t>Резервные фонды местных администраций</t>
  </si>
  <si>
    <t>0700500</t>
  </si>
  <si>
    <t>Прочие расходы</t>
  </si>
  <si>
    <t>013</t>
  </si>
  <si>
    <t xml:space="preserve">КУЛЬТУРА  И КИНЕМАТОГРАФИЯ </t>
  </si>
  <si>
    <t>Обеспечение деятельности подведомственных учреждений</t>
  </si>
  <si>
    <t>350 00 00000</t>
  </si>
  <si>
    <t>Дом культуры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</si>
  <si>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</si>
  <si>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</si>
  <si>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</si>
  <si>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</si>
  <si>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 за исключением фонда оплаты</t>
  </si>
  <si>
    <t>112</t>
  </si>
  <si>
    <t xml:space="preserve">Взносы по обязательному социальному страхованию на выплаты по оплате труда работников и иные выплаты работника казенных учреждений </t>
  </si>
  <si>
    <t>119</t>
  </si>
  <si>
    <t>Уплата прочих налогов, сборов и иных платежей</t>
  </si>
  <si>
    <t>Доплаты к пенсиям, дополнительное пенсионное обеспечение</t>
  </si>
  <si>
    <t>360 00 00000</t>
  </si>
  <si>
    <t>Доплаты к пенсиям муниципальных служащих и выборных должностных лиц</t>
  </si>
  <si>
    <t>Социальные выплаты граждана, кроме публичных нормативных социальных выплат</t>
  </si>
  <si>
    <t>320</t>
  </si>
  <si>
    <t>461 00 90010</t>
  </si>
  <si>
    <t>Социальная помощь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</si>
  <si>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помещения.</t>
  </si>
  <si>
    <t>Обеспечение жилыми помещениями детей-сирот, детей, оставшихся без попечения рподителей,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</si>
  <si>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Социальные выплаты</t>
  </si>
  <si>
    <t>005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</si>
  <si>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</si>
  <si>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</si>
  <si>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Физическая культура</t>
  </si>
  <si>
    <t>Бюджетные инвестиции в объекты капитального стороительства государственной собственности субъектов Российской Федерации (объекты капитального стоительства собственности муниципальных образований)</t>
  </si>
  <si>
    <t>1020100</t>
  </si>
  <si>
    <t>Бюджетные инвестиции в объекты капитального стороительства  собственности  муниципальных образований</t>
  </si>
  <si>
    <t>1020102</t>
  </si>
  <si>
    <t xml:space="preserve">Бюджетные инвестиции </t>
  </si>
  <si>
    <t>003</t>
  </si>
  <si>
    <t>5000000</t>
  </si>
  <si>
    <t>5019001</t>
  </si>
  <si>
    <t>Массовый спорт</t>
  </si>
  <si>
    <t>Физкультурно-оздоровительная работа и спортивные мероприятия</t>
  </si>
  <si>
    <t>510 00 00000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</si>
  <si>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</si>
  <si>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511 00 90010</t>
  </si>
  <si>
    <t xml:space="preserve"> целевым статьям и видам расходов функциональной классификации расходов бюджетов</t>
  </si>
  <si>
    <t>Вид расхо- дов</t>
  </si>
  <si>
    <t>Сумма,тыс.  руб.</t>
  </si>
  <si>
    <t>Мероприятия в сфере дорожной деятельности в отношении автомобильных дорог общего пользования местного значения</t>
  </si>
  <si>
    <t xml:space="preserve">291 00 90010 </t>
  </si>
  <si>
    <t>312</t>
  </si>
  <si>
    <t xml:space="preserve">                 Наименование</t>
  </si>
  <si>
    <t>Код  бюджетной классификации</t>
  </si>
  <si>
    <t>Сумма тыс. руб.</t>
  </si>
  <si>
    <t>Изменение остатков средств на счетах по учету средств бюджета</t>
  </si>
  <si>
    <t>000010500000000000000</t>
  </si>
  <si>
    <t>Увеличение остатков средств бюджетов</t>
  </si>
  <si>
    <t>000010500000000000500</t>
  </si>
  <si>
    <t>Увеличение прочих остатков средств бюджетов</t>
  </si>
  <si>
    <t>000010502000000000500</t>
  </si>
  <si>
    <t>Увеличение прочих остатков денежных средств бюджетов</t>
  </si>
  <si>
    <t>000010502010000000510</t>
  </si>
  <si>
    <t>Увеличение прочих остатков денежных средств бюджетов поселений</t>
  </si>
  <si>
    <t>000010502011000000510</t>
  </si>
  <si>
    <t>Уменьшение остатков средств бюджетов</t>
  </si>
  <si>
    <t>000010500000000000600</t>
  </si>
  <si>
    <t>Уменьшение прочих остатков средств бюджетов</t>
  </si>
  <si>
    <t>000010502000000000600</t>
  </si>
  <si>
    <t>Уменьшение прочих остатков денежных средств бюджетов</t>
  </si>
  <si>
    <t>000010502010000000610</t>
  </si>
  <si>
    <t>Уменьшение прочих остатков денежных средств бюджетов поселений</t>
  </si>
  <si>
    <t>000010502011000000610</t>
  </si>
  <si>
    <t xml:space="preserve">                                                                                                                  МО "Оксовское"</t>
  </si>
  <si>
    <t>Перечень главных администраторов</t>
  </si>
  <si>
    <t>источников финансирования дефицита</t>
  </si>
  <si>
    <t>Код главы</t>
  </si>
  <si>
    <t xml:space="preserve"> Код группы,подгрупы, статьи и вида источников</t>
  </si>
  <si>
    <t>Наименование главных администраторов наименование источников финансирования дефицита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</si>
  <si>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</si>
  <si>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</si>
  <si>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</si>
  <si>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</si>
  <si>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</si>
  <si>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351 00 00000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</si>
  <si>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</si>
  <si>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281 00 78420</t>
  </si>
  <si>
    <t>281 00 S8040</t>
  </si>
  <si>
    <t>Другие  вопросы в  области жилищно- коммунального хозяйства</t>
  </si>
  <si>
    <t>Другие вопросы  в  области  жилищно- коммунального  хозяйства</t>
  </si>
  <si>
    <t>341 00 88370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</si>
  <si>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</si>
  <si>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321 00 00000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</si>
  <si>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</si>
  <si>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</si>
  <si>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Иные межбюджетные трансферты</t>
  </si>
  <si>
    <t>231 00 90010</t>
  </si>
  <si>
    <t>Межбюджетные трансферты</t>
  </si>
  <si>
    <t>500</t>
  </si>
  <si>
    <t>540</t>
  </si>
  <si>
    <t>23100 90010</t>
  </si>
  <si>
    <t xml:space="preserve">Резервный фонд администрации  </t>
  </si>
  <si>
    <t>250 00 00000</t>
  </si>
  <si>
    <t>Резервный фонд администрации муниципального образования</t>
  </si>
  <si>
    <t>251 00 90010</t>
  </si>
  <si>
    <t>Резервные средства</t>
  </si>
  <si>
    <t>870</t>
  </si>
  <si>
    <t xml:space="preserve"> бюджета МО "Оксовское"  </t>
  </si>
  <si>
    <t xml:space="preserve"> 000 1 00 00000 00 000 0000</t>
  </si>
  <si>
    <t xml:space="preserve"> 000 1 01 00000 00 0000 000</t>
  </si>
  <si>
    <t xml:space="preserve"> 000 1 01 02000 01 0000 110</t>
  </si>
  <si>
    <t xml:space="preserve"> 000 1 06 00000 00 0000 000</t>
  </si>
  <si>
    <t>000 1 06 01000 00 0000 110</t>
  </si>
  <si>
    <t>000 1 06 06000 00 0000 110</t>
  </si>
  <si>
    <t>000 1 08 00000 00 0000 000</t>
  </si>
  <si>
    <t>000 1 08 04000 01 0000 110</t>
  </si>
  <si>
    <t>000 1 11 00000 00 0000 000</t>
  </si>
  <si>
    <t>000 1 11 05000 00 0000 120</t>
  </si>
  <si>
    <t>000 1 11 05035 10 0000 120</t>
  </si>
  <si>
    <t>000 1 13 00000 00 0000 000</t>
  </si>
  <si>
    <t>000 2 00 00000 00 0000 000</t>
  </si>
  <si>
    <t>000 2 02 00000 00 0000 000</t>
  </si>
  <si>
    <t>000 2 02 15001 10 0000 150</t>
  </si>
  <si>
    <t>000 2 02 29999 10 0000 150</t>
  </si>
  <si>
    <t>000 2 02 30024 10 0000 150</t>
  </si>
  <si>
    <t>000 20 2 35118 10 0000 150</t>
  </si>
  <si>
    <t>000 2 02 49999 10 0000 150</t>
  </si>
  <si>
    <t>000 2 02 40014 10 0000 150</t>
  </si>
  <si>
    <t>000 2 19 60010 10 0000 150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</si>
  <si>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</si>
  <si>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</si>
  <si>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</si>
  <si>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831</t>
  </si>
  <si>
    <t>221 00 88380</t>
  </si>
  <si>
    <t>321 00 88380</t>
  </si>
  <si>
    <t>331 00 88380</t>
  </si>
  <si>
    <t>351 00 88380</t>
  </si>
  <si>
    <t>301 00 88380</t>
  </si>
  <si>
    <t>Национальная экономика</t>
  </si>
  <si>
    <t>000 1 13 02995 10 0000 130</t>
  </si>
  <si>
    <t>Реализация программ формирования современной городской среды</t>
  </si>
  <si>
    <t>331 F2 55550</t>
  </si>
  <si>
    <t>Софинансирование программы формирования современной городской среды</t>
  </si>
  <si>
    <t>Перечисление другим бюджетам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</si>
  <si>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</si>
  <si>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Прочие доходы от компенсации затрат бюджетов сельских поселений</t>
  </si>
  <si>
    <t>331 00 S8420</t>
  </si>
  <si>
    <t xml:space="preserve">10 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</si>
  <si>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</si>
  <si>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</si>
  <si>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</si>
  <si>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</si>
  <si>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</si>
  <si>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НАЦИОНАЛЬНАЯ  БЕЗОПАСНОСТЬ                                                     И   ПРАВООХРАНИТЕЛЬНАЯ   ДЕЯТЕЛЬНОСТЬ</t>
  </si>
  <si>
    <t xml:space="preserve">Фонд оплаты труда государственных (муниципальных) органов </t>
  </si>
  <si>
    <t>Приложение № 6</t>
  </si>
  <si>
    <t>Приложение № 5</t>
  </si>
  <si>
    <t xml:space="preserve">                                                                                        Приложение №4</t>
  </si>
  <si>
    <t>Приложение №7</t>
  </si>
  <si>
    <t>Приложение № 8</t>
  </si>
  <si>
    <t>541 00 78680</t>
  </si>
  <si>
    <t>Поддержка жилищного хозяйства</t>
  </si>
  <si>
    <t>310 00 00000</t>
  </si>
  <si>
    <t>311 00 90010</t>
  </si>
  <si>
    <t>Другие вопросы в области  жилищно-коммунального хозяйства</t>
  </si>
  <si>
    <t>Закупка товаров, работ, услуг в целях капитального ремонта государственного имущества</t>
  </si>
  <si>
    <t>351 А1 55192</t>
  </si>
  <si>
    <t>к  Решению Муниципального Совета</t>
  </si>
  <si>
    <t xml:space="preserve"> к  Решению Муниципального Совета</t>
  </si>
  <si>
    <t xml:space="preserve">к  Решению Муниципального Совета </t>
  </si>
  <si>
    <t xml:space="preserve">к Решению Муниципального Совета </t>
  </si>
  <si>
    <t xml:space="preserve">к  Решению Муниципального Совета  </t>
  </si>
  <si>
    <t>к Решению Муниципального Совета</t>
  </si>
  <si>
    <t xml:space="preserve">Исполнение судебных актов </t>
  </si>
  <si>
    <t xml:space="preserve">      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</si>
  <si>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</si>
  <si>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321 00 S6740</t>
  </si>
  <si>
    <t>321 00 S8420</t>
  </si>
  <si>
    <t>ИМТ на осуществление части полномочий по решению вопросов местного значения по приему и передаче в органы регистрационного учета документов для регистрации и снятия с регистрационного учета граждан российской Федерации по месту пребывания и месту жительства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</si>
  <si>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</t>
  </si>
  <si>
    <t>Расходы на содержание  органов местного самоуправления и обеспечение их функций</t>
  </si>
  <si>
    <t>Мероприятия  по  реализации муниципальной программы "Развитие сферы культуры"</t>
  </si>
  <si>
    <t>ИМТ</t>
  </si>
  <si>
    <t xml:space="preserve">Культура  </t>
  </si>
  <si>
    <t>351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</si>
  <si>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</si>
  <si>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351 00 88230</t>
  </si>
  <si>
    <t>Реализация мероприятий по содействию трудоустройству несовершеннолетних граждан на территории Архангельской области</t>
  </si>
  <si>
    <t>331 00 S8530</t>
  </si>
  <si>
    <t>ИМТ на благоустройство территорий и приобретение уборочной и коммунальной техники</t>
  </si>
  <si>
    <t>331 00 78840</t>
  </si>
  <si>
    <t>НАЛОГОВЫЕ И НЕНАЛОГОВЫЕ ДОХОДЫ</t>
  </si>
  <si>
    <t xml:space="preserve">БЕЗВОЗМЕЗДНЫЕ ПОСТУПЛЕНИЯ   </t>
  </si>
  <si>
    <t>000 2 19 00000 00 0000 000</t>
  </si>
  <si>
    <t>Возврат прочих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</si>
  <si>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                                                                       Приложение № 3</t>
  </si>
  <si>
    <t xml:space="preserve"> бюджета МО "Оксовское" на 2020 год и палновый период 2021 и 2022 годы</t>
  </si>
  <si>
    <t>Источники  финансирования дефицита бюджета МО "Оксовское"</t>
  </si>
  <si>
    <t xml:space="preserve"> на 2020 год и на плановый период 2021 и 2022 годы</t>
  </si>
  <si>
    <t>Распределение расходов бюджета МО "Оксовское" на 2020 год и плановый период 2021 и 2022 годы</t>
  </si>
  <si>
    <t>Сумма, тыс.рублей</t>
  </si>
  <si>
    <t>-</t>
  </si>
  <si>
    <t>Распределение бюджетных ассигнований из бюджета МО "Оксовское" на 2020 год и плановый период 2021 и 2022 годы по разделам,подразделам,</t>
  </si>
  <si>
    <t xml:space="preserve">Ведомственная структура расходов бюджета МО "Оксовское" </t>
  </si>
  <si>
    <t>на 2020 год и плановый период 2021 и 2022 годы</t>
  </si>
  <si>
    <t>351 00 S8240</t>
  </si>
  <si>
    <t>351 00 71400</t>
  </si>
  <si>
    <t xml:space="preserve">ИМТ </t>
  </si>
  <si>
    <t>351 00 80400</t>
  </si>
  <si>
    <t xml:space="preserve">от "23" декабря 2020 года № 191 </t>
  </si>
  <si>
    <t xml:space="preserve">МО "Оксовское" от "23" декабря 2020 № 191 </t>
  </si>
  <si>
    <t xml:space="preserve">от " 23" декабря  2020 года № 191 </t>
  </si>
  <si>
    <t xml:space="preserve">от "23" декабря  2020 года № 191 </t>
  </si>
  <si>
    <t xml:space="preserve">от "23 "декабря  2020 года № 191  </t>
  </si>
  <si>
    <t xml:space="preserve">МО "Оксовское" от " 23 " декабря 2020 года № 191 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</si>
</sst>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_р_._-;_-@_-"/>
    <numFmt numFmtId="167" formatCode="0.0"/>
    <numFmt numFmtId="168" formatCode="_-* #,##0.0_р_._-;\-* #,##0.0_р_._-;_-* &quot;-&quot;??_р_._-;_-@_-"/>
    <numFmt numFmtId="169" formatCode="_-* #,##0_р_._-;\-* #,##0_р_._-;_-* &quot;-&quot;??_р_._-;_-@_-"/>
    <numFmt numFmtId="171" formatCode="_-* #,##0.0\ _р_._-;\-* #,##0.0\ _р_._-;_-* &quot;-&quot;?\ _р_._-;_-@_-"/>
  </numFmts>
  <fonts count="32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9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60">
    <xf numFmtId="0" fontId="0" fillId="0" borderId="0" xfId="0"/>
    <xf numFmtId="0" fontId="0" fillId="0" borderId="0" xfId="0" applyNumberFormat="1"/>
    <xf numFmtId="0" fontId="3" fillId="0" borderId="0" xfId="0" applyFont="1"/>
    <xf numFmtId="166" fontId="0" fillId="0" borderId="0" xfId="0" applyNumberFormat="1"/>
    <xf numFmtId="49" fontId="0" fillId="0" borderId="0" xfId="0" applyNumberFormat="1"/>
    <xf numFmtId="9" fontId="0" fillId="0" borderId="0" xfId="0" applyNumberFormat="1"/>
    <xf numFmtId="0" fontId="4" fillId="0" borderId="0" xfId="0" applyFont="1" applyAlignment="1">
      <alignment horizontal="right"/>
    </xf>
    <xf numFmtId="0" fontId="3" fillId="0" borderId="0" xfId="0" applyFont="1" applyAlignment="1"/>
    <xf numFmtId="0" fontId="0" fillId="0" borderId="0" xfId="0" applyAlignment="1">
      <alignment vertical="top"/>
    </xf>
    <xf numFmtId="0" fontId="11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/>
    <xf numFmtId="49" fontId="12" fillId="0" borderId="0" xfId="0" applyNumberFormat="1" applyFont="1" applyAlignment="1">
      <alignment horizontal="left" wrapText="1"/>
    </xf>
    <xf numFmtId="0" fontId="14" fillId="0" borderId="0" xfId="0" applyFont="1" applyFill="1" applyBorder="1" applyAlignment="1">
      <alignment horizontal="center" vertical="top"/>
    </xf>
    <xf numFmtId="0" fontId="16" fillId="0" borderId="0" xfId="0" applyFont="1" applyAlignment="1">
      <alignment vertical="top"/>
    </xf>
    <xf numFmtId="0" fontId="16" fillId="0" borderId="0" xfId="0" applyFont="1"/>
    <xf numFmtId="166" fontId="16" fillId="0" borderId="0" xfId="0" applyNumberFormat="1" applyFont="1"/>
    <xf numFmtId="0" fontId="8" fillId="0" borderId="0" xfId="0" applyFont="1"/>
    <xf numFmtId="0" fontId="0" fillId="0" borderId="0" xfId="0" applyAlignment="1">
      <alignment horizontal="right"/>
    </xf>
    <xf numFmtId="0" fontId="1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/>
    <xf numFmtId="167" fontId="8" fillId="0" borderId="0" xfId="0" applyNumberFormat="1" applyFont="1"/>
    <xf numFmtId="49" fontId="22" fillId="0" borderId="2" xfId="0" applyNumberFormat="1" applyFont="1" applyBorder="1" applyAlignment="1">
      <alignment horizontal="center" vertical="center"/>
    </xf>
    <xf numFmtId="0" fontId="22" fillId="0" borderId="0" xfId="0" applyFont="1" applyAlignment="1"/>
    <xf numFmtId="49" fontId="18" fillId="0" borderId="2" xfId="0" applyNumberFormat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Font="1"/>
    <xf numFmtId="0" fontId="18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9" fontId="22" fillId="0" borderId="2" xfId="1" applyNumberFormat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168" fontId="18" fillId="0" borderId="2" xfId="2" applyNumberFormat="1" applyFont="1" applyBorder="1" applyAlignment="1">
      <alignment horizontal="center" vertical="center"/>
    </xf>
    <xf numFmtId="168" fontId="22" fillId="0" borderId="2" xfId="2" applyNumberFormat="1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/>
    </xf>
    <xf numFmtId="169" fontId="22" fillId="0" borderId="2" xfId="2" applyNumberFormat="1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169" fontId="22" fillId="0" borderId="2" xfId="2" applyNumberFormat="1" applyFont="1" applyFill="1" applyBorder="1" applyAlignment="1">
      <alignment horizontal="center" vertical="center"/>
    </xf>
    <xf numFmtId="166" fontId="18" fillId="0" borderId="2" xfId="2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2" xfId="2" applyNumberFormat="1" applyFont="1" applyBorder="1" applyAlignment="1">
      <alignment horizontal="center" vertical="center"/>
    </xf>
    <xf numFmtId="49" fontId="18" fillId="0" borderId="2" xfId="1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2" fillId="0" borderId="0" xfId="0" applyNumberFormat="1" applyFont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7" fontId="22" fillId="0" borderId="0" xfId="0" applyNumberFormat="1" applyFont="1" applyAlignment="1">
      <alignment horizontal="right" wrapText="1"/>
    </xf>
    <xf numFmtId="167" fontId="22" fillId="0" borderId="0" xfId="0" applyNumberFormat="1" applyFont="1" applyAlignment="1">
      <alignment horizontal="center" wrapText="1"/>
    </xf>
    <xf numFmtId="167" fontId="18" fillId="0" borderId="0" xfId="0" applyNumberFormat="1" applyFont="1" applyFill="1" applyBorder="1" applyAlignment="1">
      <alignment horizontal="center"/>
    </xf>
    <xf numFmtId="167" fontId="22" fillId="0" borderId="0" xfId="0" applyNumberFormat="1" applyFont="1" applyAlignment="1">
      <alignment horizontal="center"/>
    </xf>
    <xf numFmtId="167" fontId="22" fillId="0" borderId="0" xfId="0" applyNumberFormat="1" applyFont="1"/>
    <xf numFmtId="49" fontId="22" fillId="0" borderId="0" xfId="0" applyNumberFormat="1" applyFont="1" applyAlignment="1">
      <alignment horizontal="right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" fontId="22" fillId="0" borderId="2" xfId="2" applyNumberFormat="1" applyFont="1" applyBorder="1" applyAlignment="1">
      <alignment horizontal="center" vertical="center"/>
    </xf>
    <xf numFmtId="1" fontId="22" fillId="0" borderId="2" xfId="0" applyNumberFormat="1" applyFont="1" applyBorder="1" applyAlignment="1">
      <alignment horizontal="center" vertical="center"/>
    </xf>
    <xf numFmtId="1" fontId="18" fillId="0" borderId="2" xfId="2" applyNumberFormat="1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8" fillId="0" borderId="2" xfId="0" quotePrefix="1" applyFont="1" applyFill="1" applyBorder="1" applyAlignment="1">
      <alignment horizontal="center" vertical="center"/>
    </xf>
    <xf numFmtId="0" fontId="22" fillId="0" borderId="2" xfId="0" quotePrefix="1" applyFont="1" applyFill="1" applyBorder="1" applyAlignment="1">
      <alignment horizontal="center" vertical="center"/>
    </xf>
    <xf numFmtId="167" fontId="0" fillId="0" borderId="0" xfId="0" applyNumberFormat="1" applyBorder="1"/>
    <xf numFmtId="167" fontId="7" fillId="0" borderId="0" xfId="0" applyNumberFormat="1" applyFont="1" applyAlignment="1"/>
    <xf numFmtId="167" fontId="0" fillId="0" borderId="0" xfId="0" applyNumberFormat="1"/>
    <xf numFmtId="0" fontId="17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/>
    <xf numFmtId="49" fontId="28" fillId="0" borderId="2" xfId="0" applyNumberFormat="1" applyFont="1" applyBorder="1" applyAlignment="1">
      <alignment horizontal="center" vertical="center"/>
    </xf>
    <xf numFmtId="49" fontId="30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167" fontId="8" fillId="0" borderId="2" xfId="0" applyNumberFormat="1" applyFont="1" applyBorder="1" applyAlignment="1">
      <alignment horizontal="right" vertical="center"/>
    </xf>
    <xf numFmtId="167" fontId="8" fillId="0" borderId="2" xfId="3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left" vertical="center" wrapText="1"/>
    </xf>
    <xf numFmtId="167" fontId="8" fillId="0" borderId="2" xfId="2" applyNumberFormat="1" applyFont="1" applyBorder="1" applyAlignment="1">
      <alignment horizontal="right" vertical="center"/>
    </xf>
    <xf numFmtId="49" fontId="8" fillId="0" borderId="2" xfId="1" applyNumberFormat="1" applyFont="1" applyBorder="1" applyAlignment="1">
      <alignment horizontal="center" vertical="center" wrapText="1"/>
    </xf>
    <xf numFmtId="167" fontId="8" fillId="0" borderId="2" xfId="1" applyNumberFormat="1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wrapText="1"/>
    </xf>
    <xf numFmtId="167" fontId="8" fillId="0" borderId="2" xfId="3" applyNumberFormat="1" applyFont="1" applyBorder="1" applyAlignment="1">
      <alignment horizontal="right" vertical="center" readingOrder="1"/>
    </xf>
    <xf numFmtId="49" fontId="8" fillId="0" borderId="2" xfId="1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top"/>
    </xf>
    <xf numFmtId="1" fontId="2" fillId="0" borderId="4" xfId="0" applyNumberFormat="1" applyFont="1" applyFill="1" applyBorder="1" applyAlignment="1">
      <alignment horizontal="center" wrapText="1"/>
    </xf>
    <xf numFmtId="49" fontId="21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167" fontId="21" fillId="0" borderId="4" xfId="0" applyNumberFormat="1" applyFont="1" applyBorder="1" applyAlignment="1">
      <alignment horizontal="right" vertical="center"/>
    </xf>
    <xf numFmtId="49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167" fontId="21" fillId="0" borderId="2" xfId="3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left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left" vertical="center" wrapText="1"/>
    </xf>
    <xf numFmtId="0" fontId="2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67" fontId="8" fillId="0" borderId="2" xfId="0" applyNumberFormat="1" applyFont="1" applyBorder="1"/>
    <xf numFmtId="1" fontId="2" fillId="0" borderId="4" xfId="0" applyNumberFormat="1" applyFont="1" applyBorder="1" applyAlignment="1">
      <alignment horizontal="center"/>
    </xf>
    <xf numFmtId="167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wrapText="1"/>
    </xf>
    <xf numFmtId="167" fontId="8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/>
    </xf>
    <xf numFmtId="167" fontId="8" fillId="0" borderId="4" xfId="0" applyNumberFormat="1" applyFont="1" applyBorder="1" applyAlignment="1">
      <alignment horizontal="center" vertical="center"/>
    </xf>
    <xf numFmtId="0" fontId="8" fillId="0" borderId="4" xfId="0" applyFont="1" applyBorder="1"/>
    <xf numFmtId="0" fontId="8" fillId="0" borderId="5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25" fillId="0" borderId="2" xfId="0" applyFont="1" applyFill="1" applyBorder="1" applyAlignment="1">
      <alignment horizontal="left" vertical="top"/>
    </xf>
    <xf numFmtId="49" fontId="25" fillId="0" borderId="2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168" fontId="25" fillId="0" borderId="2" xfId="2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justify" vertical="center"/>
    </xf>
    <xf numFmtId="49" fontId="12" fillId="0" borderId="2" xfId="0" applyNumberFormat="1" applyFont="1" applyBorder="1" applyAlignment="1">
      <alignment horizontal="center" vertical="center"/>
    </xf>
    <xf numFmtId="168" fontId="12" fillId="0" borderId="2" xfId="2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vertical="center" wrapText="1"/>
    </xf>
    <xf numFmtId="0" fontId="26" fillId="0" borderId="2" xfId="0" applyFont="1" applyBorder="1" applyAlignment="1">
      <alignment horizontal="justify" vertical="center"/>
    </xf>
    <xf numFmtId="0" fontId="12" fillId="0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justify" vertical="center"/>
    </xf>
    <xf numFmtId="49" fontId="25" fillId="0" borderId="2" xfId="0" applyNumberFormat="1" applyFont="1" applyBorder="1" applyAlignment="1">
      <alignment horizontal="center" vertical="center"/>
    </xf>
    <xf numFmtId="168" fontId="25" fillId="0" borderId="2" xfId="2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168" fontId="12" fillId="0" borderId="2" xfId="2" applyNumberFormat="1" applyFont="1" applyBorder="1" applyAlignment="1">
      <alignment horizontal="center" vertical="center"/>
    </xf>
    <xf numFmtId="168" fontId="25" fillId="0" borderId="2" xfId="2" applyNumberFormat="1" applyFont="1" applyBorder="1" applyAlignment="1">
      <alignment horizontal="center" vertical="center"/>
    </xf>
    <xf numFmtId="0" fontId="25" fillId="0" borderId="2" xfId="2" applyNumberFormat="1" applyFont="1" applyFill="1" applyBorder="1" applyAlignment="1">
      <alignment horizontal="justify" vertical="center"/>
    </xf>
    <xf numFmtId="0" fontId="25" fillId="0" borderId="2" xfId="0" applyFont="1" applyFill="1" applyBorder="1" applyAlignment="1">
      <alignment horizontal="center" vertical="center"/>
    </xf>
    <xf numFmtId="168" fontId="25" fillId="0" borderId="2" xfId="0" applyNumberFormat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justify" vertical="center" wrapText="1"/>
    </xf>
    <xf numFmtId="0" fontId="12" fillId="0" borderId="2" xfId="0" quotePrefix="1" applyFont="1" applyFill="1" applyBorder="1" applyAlignment="1">
      <alignment horizontal="center" vertical="center"/>
    </xf>
    <xf numFmtId="0" fontId="12" fillId="0" borderId="2" xfId="2" applyNumberFormat="1" applyFont="1" applyFill="1" applyBorder="1" applyAlignment="1">
      <alignment horizontal="justify" vertical="center"/>
    </xf>
    <xf numFmtId="0" fontId="25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15" fillId="0" borderId="9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5" fillId="0" borderId="5" xfId="0" applyFont="1" applyFill="1" applyBorder="1"/>
    <xf numFmtId="0" fontId="12" fillId="0" borderId="2" xfId="0" applyFont="1" applyBorder="1" applyAlignment="1">
      <alignment horizontal="center" vertical="center"/>
    </xf>
    <xf numFmtId="168" fontId="12" fillId="0" borderId="2" xfId="2" applyNumberFormat="1" applyFont="1" applyFill="1" applyBorder="1" applyAlignment="1">
      <alignment horizontal="right" vertical="center"/>
    </xf>
    <xf numFmtId="168" fontId="12" fillId="0" borderId="2" xfId="2" applyNumberFormat="1" applyFont="1" applyFill="1" applyBorder="1" applyAlignment="1">
      <alignment vertical="center"/>
    </xf>
    <xf numFmtId="171" fontId="25" fillId="0" borderId="2" xfId="2" applyNumberFormat="1" applyFont="1" applyFill="1" applyBorder="1" applyAlignment="1">
      <alignment horizontal="center"/>
    </xf>
    <xf numFmtId="168" fontId="12" fillId="0" borderId="2" xfId="2" applyNumberFormat="1" applyFont="1" applyBorder="1" applyAlignment="1">
      <alignment vertical="center"/>
    </xf>
    <xf numFmtId="0" fontId="22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167" fontId="18" fillId="0" borderId="2" xfId="2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justify" vertical="center"/>
    </xf>
    <xf numFmtId="0" fontId="22" fillId="0" borderId="2" xfId="0" applyFont="1" applyBorder="1" applyAlignment="1">
      <alignment horizontal="justify" vertical="center"/>
    </xf>
    <xf numFmtId="167" fontId="22" fillId="0" borderId="2" xfId="2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wrapText="1"/>
    </xf>
    <xf numFmtId="49" fontId="17" fillId="0" borderId="2" xfId="0" applyNumberFormat="1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 wrapText="1"/>
    </xf>
    <xf numFmtId="167" fontId="22" fillId="0" borderId="2" xfId="3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justify" vertical="top"/>
    </xf>
    <xf numFmtId="0" fontId="29" fillId="0" borderId="2" xfId="0" applyFont="1" applyBorder="1" applyAlignment="1">
      <alignment vertical="top" wrapText="1"/>
    </xf>
    <xf numFmtId="0" fontId="27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vertical="center"/>
    </xf>
    <xf numFmtId="0" fontId="28" fillId="0" borderId="2" xfId="0" applyFont="1" applyBorder="1" applyAlignment="1">
      <alignment horizontal="justify" vertical="distributed"/>
    </xf>
    <xf numFmtId="0" fontId="27" fillId="0" borderId="2" xfId="0" applyFont="1" applyBorder="1" applyAlignment="1">
      <alignment horizontal="justify" vertical="distributed"/>
    </xf>
    <xf numFmtId="0" fontId="27" fillId="0" borderId="2" xfId="0" applyFont="1" applyFill="1" applyBorder="1" applyAlignment="1">
      <alignment horizontal="left" vertical="top" wrapText="1"/>
    </xf>
    <xf numFmtId="167" fontId="18" fillId="0" borderId="2" xfId="2" applyNumberFormat="1" applyFont="1" applyBorder="1" applyAlignment="1">
      <alignment horizontal="center" vertical="center"/>
    </xf>
    <xf numFmtId="167" fontId="22" fillId="0" borderId="2" xfId="2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justify" vertical="top"/>
    </xf>
    <xf numFmtId="0" fontId="18" fillId="0" borderId="2" xfId="2" applyNumberFormat="1" applyFont="1" applyFill="1" applyBorder="1" applyAlignment="1">
      <alignment horizontal="justify" vertical="center"/>
    </xf>
    <xf numFmtId="167" fontId="18" fillId="0" borderId="2" xfId="0" applyNumberFormat="1" applyFont="1" applyFill="1" applyBorder="1" applyAlignment="1">
      <alignment horizontal="center" vertical="center"/>
    </xf>
    <xf numFmtId="0" fontId="22" fillId="0" borderId="2" xfId="2" applyNumberFormat="1" applyFont="1" applyFill="1" applyBorder="1" applyAlignment="1">
      <alignment horizontal="justify" vertical="center"/>
    </xf>
    <xf numFmtId="0" fontId="22" fillId="0" borderId="2" xfId="2" applyNumberFormat="1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/>
    </xf>
    <xf numFmtId="0" fontId="22" fillId="0" borderId="4" xfId="0" applyFont="1" applyBorder="1"/>
    <xf numFmtId="167" fontId="22" fillId="0" borderId="2" xfId="0" applyNumberFormat="1" applyFont="1" applyBorder="1" applyAlignment="1">
      <alignment horizontal="center"/>
    </xf>
    <xf numFmtId="167" fontId="22" fillId="0" borderId="2" xfId="0" applyNumberFormat="1" applyFont="1" applyBorder="1" applyAlignment="1">
      <alignment horizontal="center" vertical="center"/>
    </xf>
    <xf numFmtId="0" fontId="8" fillId="0" borderId="2" xfId="0" applyFont="1" applyBorder="1"/>
    <xf numFmtId="9" fontId="23" fillId="0" borderId="2" xfId="0" applyNumberFormat="1" applyFont="1" applyBorder="1"/>
    <xf numFmtId="49" fontId="9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49" fontId="17" fillId="0" borderId="2" xfId="0" applyNumberFormat="1" applyFont="1" applyFill="1" applyBorder="1" applyAlignment="1">
      <alignment vertical="center" wrapText="1"/>
    </xf>
    <xf numFmtId="0" fontId="28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center" wrapText="1"/>
    </xf>
    <xf numFmtId="0" fontId="22" fillId="0" borderId="2" xfId="1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18" fillId="0" borderId="2" xfId="2" applyNumberFormat="1" applyFont="1" applyFill="1" applyBorder="1" applyAlignment="1">
      <alignment vertical="center" wrapText="1"/>
    </xf>
    <xf numFmtId="0" fontId="22" fillId="0" borderId="2" xfId="2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167" fontId="22" fillId="0" borderId="4" xfId="0" applyNumberFormat="1" applyFont="1" applyFill="1" applyBorder="1" applyAlignment="1">
      <alignment horizontal="center"/>
    </xf>
    <xf numFmtId="1" fontId="18" fillId="0" borderId="4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167" fontId="23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67" fontId="2" fillId="0" borderId="6" xfId="0" applyNumberFormat="1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/>
    </xf>
    <xf numFmtId="168" fontId="2" fillId="0" borderId="3" xfId="0" applyNumberFormat="1" applyFont="1" applyFill="1" applyBorder="1" applyAlignment="1">
      <alignment horizontal="center"/>
    </xf>
    <xf numFmtId="168" fontId="2" fillId="0" borderId="7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8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167" fontId="18" fillId="0" borderId="6" xfId="0" applyNumberFormat="1" applyFont="1" applyFill="1" applyBorder="1" applyAlignment="1">
      <alignment horizontal="center"/>
    </xf>
    <xf numFmtId="167" fontId="18" fillId="0" borderId="3" xfId="0" applyNumberFormat="1" applyFont="1" applyFill="1" applyBorder="1" applyAlignment="1">
      <alignment horizontal="center"/>
    </xf>
    <xf numFmtId="167" fontId="18" fillId="0" borderId="7" xfId="0" applyNumberFormat="1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right" wrapText="1"/>
    </xf>
    <xf numFmtId="171" fontId="25" fillId="0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s2\&#1076;&#1086;&#1082;&#1091;&#1084;&#1077;&#1085;&#1090;&#1099;%20&#1083;&#1102;&#1076;&#1084;&#1080;&#1083;&#1072;\DOCUME~1\Admin\LOCALS~1\Temp\Xl00000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.распр.дох.прил.№1"/>
      <sheetName val="адм.финан.дефиц.прил.3"/>
      <sheetName val="прил.№4"/>
      <sheetName val="источники прил.№4"/>
      <sheetName val="ведомств ПРИЛ №7"/>
      <sheetName val="дох.прил.№1 на"/>
      <sheetName val="приложение 6"/>
      <sheetName val="Приложение №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5">
          <cell r="G65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>
      <selection activeCell="G7" sqref="G7"/>
    </sheetView>
  </sheetViews>
  <sheetFormatPr defaultRowHeight="12.75"/>
  <cols>
    <col min="1" max="1" width="24.140625" customWidth="1"/>
    <col min="2" max="2" width="53.7109375" customWidth="1"/>
    <col min="3" max="3" width="13.28515625" style="72" customWidth="1"/>
    <col min="4" max="4" width="9.140625" customWidth="1"/>
    <col min="5" max="5" width="10" customWidth="1"/>
    <col min="7" max="7" width="9.85546875" customWidth="1"/>
    <col min="9" max="9" width="10.85546875" bestFit="1" customWidth="1"/>
  </cols>
  <sheetData>
    <row r="1" spans="1:5">
      <c r="A1" s="221"/>
      <c r="B1" s="221"/>
      <c r="C1" s="221"/>
    </row>
    <row r="2" spans="1:5" ht="14.25" customHeight="1">
      <c r="A2" s="222" t="s">
        <v>372</v>
      </c>
      <c r="B2" s="222"/>
      <c r="C2" s="222"/>
      <c r="D2" s="222"/>
      <c r="E2" s="222"/>
    </row>
    <row r="3" spans="1:5">
      <c r="A3" s="220" t="s">
        <v>349</v>
      </c>
      <c r="B3" s="220"/>
      <c r="C3" s="220"/>
      <c r="D3" s="220"/>
      <c r="E3" s="220"/>
    </row>
    <row r="4" spans="1:5">
      <c r="A4" s="220" t="s">
        <v>391</v>
      </c>
      <c r="B4" s="220"/>
      <c r="C4" s="220"/>
      <c r="D4" s="220"/>
      <c r="E4" s="220"/>
    </row>
    <row r="5" spans="1:5">
      <c r="A5" s="220"/>
      <c r="B5" s="220"/>
      <c r="C5" s="220"/>
    </row>
    <row r="6" spans="1:5">
      <c r="A6" s="1"/>
      <c r="B6" s="2"/>
      <c r="C6" s="70"/>
    </row>
    <row r="7" spans="1:5">
      <c r="A7" s="1"/>
      <c r="B7" s="2"/>
      <c r="C7" s="70"/>
    </row>
    <row r="8" spans="1:5">
      <c r="A8" s="1"/>
      <c r="B8" s="2"/>
      <c r="C8" s="70"/>
    </row>
    <row r="9" spans="1:5" ht="15.75">
      <c r="A9" s="24"/>
      <c r="B9" s="23" t="s">
        <v>1</v>
      </c>
      <c r="C9" s="71"/>
    </row>
    <row r="10" spans="1:5" ht="14.25" customHeight="1">
      <c r="A10" s="223" t="s">
        <v>373</v>
      </c>
      <c r="B10" s="223"/>
      <c r="C10" s="223"/>
      <c r="D10" s="223"/>
      <c r="E10" s="223"/>
    </row>
    <row r="11" spans="1:5" ht="12.75" customHeight="1">
      <c r="A11" s="213" t="s">
        <v>2</v>
      </c>
      <c r="B11" s="215" t="s">
        <v>3</v>
      </c>
      <c r="C11" s="217" t="s">
        <v>4</v>
      </c>
      <c r="D11" s="218"/>
      <c r="E11" s="219"/>
    </row>
    <row r="12" spans="1:5" ht="16.5" customHeight="1">
      <c r="A12" s="214"/>
      <c r="B12" s="216"/>
      <c r="C12" s="95">
        <v>2020</v>
      </c>
      <c r="D12" s="108">
        <v>2021</v>
      </c>
      <c r="E12" s="108">
        <v>2022</v>
      </c>
    </row>
    <row r="13" spans="1:5" ht="18" customHeight="1">
      <c r="A13" s="96" t="s">
        <v>285</v>
      </c>
      <c r="B13" s="97" t="s">
        <v>368</v>
      </c>
      <c r="C13" s="98">
        <f>SUM(C14+C16+C19+C23+C30)</f>
        <v>1841.1000000000001</v>
      </c>
      <c r="D13" s="98">
        <f>SUM(D14+D16+D19+D23+D30)</f>
        <v>1670.5</v>
      </c>
      <c r="E13" s="98">
        <f>SUM(E14+E16+E19+E23+E30)</f>
        <v>1674.9</v>
      </c>
    </row>
    <row r="14" spans="1:5" ht="17.25" customHeight="1">
      <c r="A14" s="99" t="s">
        <v>286</v>
      </c>
      <c r="B14" s="100" t="s">
        <v>5</v>
      </c>
      <c r="C14" s="101">
        <f>SUM(C15)</f>
        <v>178</v>
      </c>
      <c r="D14" s="101">
        <f t="shared" ref="D14:E14" si="0">SUM(D15)</f>
        <v>181.6</v>
      </c>
      <c r="E14" s="101">
        <f t="shared" si="0"/>
        <v>186</v>
      </c>
    </row>
    <row r="15" spans="1:5" ht="21" customHeight="1">
      <c r="A15" s="79" t="s">
        <v>287</v>
      </c>
      <c r="B15" s="80" t="s">
        <v>6</v>
      </c>
      <c r="C15" s="82">
        <v>178</v>
      </c>
      <c r="D15" s="81">
        <v>181.6</v>
      </c>
      <c r="E15" s="81">
        <v>186</v>
      </c>
    </row>
    <row r="16" spans="1:5" ht="19.5" customHeight="1">
      <c r="A16" s="99" t="s">
        <v>288</v>
      </c>
      <c r="B16" s="100" t="s">
        <v>7</v>
      </c>
      <c r="C16" s="101">
        <f>SUM(C17:C18)</f>
        <v>1136.2</v>
      </c>
      <c r="D16" s="101">
        <f t="shared" ref="D16:E16" si="1">SUM(D17:D18)</f>
        <v>962</v>
      </c>
      <c r="E16" s="101">
        <f t="shared" si="1"/>
        <v>962</v>
      </c>
    </row>
    <row r="17" spans="1:9" ht="18" customHeight="1">
      <c r="A17" s="79" t="s">
        <v>289</v>
      </c>
      <c r="B17" s="80" t="s">
        <v>8</v>
      </c>
      <c r="C17" s="82">
        <v>376</v>
      </c>
      <c r="D17" s="109">
        <v>455</v>
      </c>
      <c r="E17" s="109">
        <v>455</v>
      </c>
    </row>
    <row r="18" spans="1:9" ht="17.25" customHeight="1">
      <c r="A18" s="79" t="s">
        <v>290</v>
      </c>
      <c r="B18" s="80" t="s">
        <v>10</v>
      </c>
      <c r="C18" s="82">
        <v>760.2</v>
      </c>
      <c r="D18" s="109">
        <v>507</v>
      </c>
      <c r="E18" s="109">
        <v>507</v>
      </c>
    </row>
    <row r="19" spans="1:9" ht="18" customHeight="1">
      <c r="A19" s="99" t="s">
        <v>291</v>
      </c>
      <c r="B19" s="100" t="s">
        <v>11</v>
      </c>
      <c r="C19" s="101">
        <f>C20</f>
        <v>25.9</v>
      </c>
      <c r="D19" s="101">
        <f t="shared" ref="D19:E19" si="2">D20</f>
        <v>25.9</v>
      </c>
      <c r="E19" s="101">
        <f t="shared" si="2"/>
        <v>25.9</v>
      </c>
    </row>
    <row r="20" spans="1:9" ht="38.25">
      <c r="A20" s="79" t="s">
        <v>292</v>
      </c>
      <c r="B20" s="83" t="s">
        <v>12</v>
      </c>
      <c r="C20" s="82">
        <v>25.9</v>
      </c>
      <c r="D20" s="82">
        <v>25.9</v>
      </c>
      <c r="E20" s="82">
        <v>25.9</v>
      </c>
    </row>
    <row r="21" spans="1:9" ht="25.5" hidden="1">
      <c r="A21" s="79" t="s">
        <v>13</v>
      </c>
      <c r="B21" s="83" t="s">
        <v>14</v>
      </c>
      <c r="C21" s="82">
        <v>0</v>
      </c>
      <c r="D21" s="107"/>
      <c r="E21" s="107"/>
    </row>
    <row r="22" spans="1:9" hidden="1">
      <c r="A22" s="79" t="s">
        <v>15</v>
      </c>
      <c r="B22" s="80" t="s">
        <v>7</v>
      </c>
      <c r="C22" s="82">
        <v>0</v>
      </c>
      <c r="D22" s="107"/>
      <c r="E22" s="107"/>
    </row>
    <row r="23" spans="1:9" ht="32.25" customHeight="1">
      <c r="A23" s="99" t="s">
        <v>293</v>
      </c>
      <c r="B23" s="102" t="s">
        <v>16</v>
      </c>
      <c r="C23" s="101">
        <f>C24</f>
        <v>151</v>
      </c>
      <c r="D23" s="101">
        <f t="shared" ref="D23" si="3">D24</f>
        <v>151</v>
      </c>
      <c r="E23" s="101">
        <f>E24</f>
        <v>151</v>
      </c>
    </row>
    <row r="24" spans="1:9" ht="76.5">
      <c r="A24" s="79" t="s">
        <v>294</v>
      </c>
      <c r="B24" s="83" t="s">
        <v>17</v>
      </c>
      <c r="C24" s="81">
        <f>C27</f>
        <v>151</v>
      </c>
      <c r="D24" s="81">
        <f t="shared" ref="D24:E24" si="4">D27</f>
        <v>151</v>
      </c>
      <c r="E24" s="81">
        <f t="shared" si="4"/>
        <v>151</v>
      </c>
    </row>
    <row r="25" spans="1:9" ht="63.75" hidden="1">
      <c r="A25" s="84" t="s">
        <v>18</v>
      </c>
      <c r="B25" s="85" t="s">
        <v>19</v>
      </c>
      <c r="C25" s="81">
        <v>0</v>
      </c>
      <c r="D25" s="107"/>
      <c r="E25" s="107"/>
    </row>
    <row r="26" spans="1:9" ht="51" hidden="1">
      <c r="A26" s="84" t="s">
        <v>20</v>
      </c>
      <c r="B26" s="85" t="s">
        <v>21</v>
      </c>
      <c r="C26" s="81"/>
      <c r="D26" s="107"/>
      <c r="E26" s="107"/>
    </row>
    <row r="27" spans="1:9" ht="60" customHeight="1">
      <c r="A27" s="84" t="s">
        <v>295</v>
      </c>
      <c r="B27" s="85" t="s">
        <v>22</v>
      </c>
      <c r="C27" s="81">
        <v>151</v>
      </c>
      <c r="D27" s="81">
        <v>151</v>
      </c>
      <c r="E27" s="81">
        <v>151</v>
      </c>
      <c r="G27" s="3"/>
    </row>
    <row r="28" spans="1:9" ht="38.25" hidden="1">
      <c r="A28" s="86" t="s">
        <v>23</v>
      </c>
      <c r="B28" s="87" t="s">
        <v>24</v>
      </c>
      <c r="C28" s="88"/>
      <c r="D28" s="107" t="s">
        <v>9</v>
      </c>
      <c r="E28" s="107"/>
    </row>
    <row r="29" spans="1:9" ht="75" hidden="1" customHeight="1" thickBot="1">
      <c r="A29" s="89" t="s">
        <v>25</v>
      </c>
      <c r="B29" s="85" t="s">
        <v>268</v>
      </c>
      <c r="C29" s="90"/>
      <c r="D29" s="107" t="s">
        <v>9</v>
      </c>
      <c r="E29" s="107"/>
    </row>
    <row r="30" spans="1:9" ht="33.75" customHeight="1">
      <c r="A30" s="103" t="s">
        <v>296</v>
      </c>
      <c r="B30" s="102" t="s">
        <v>26</v>
      </c>
      <c r="C30" s="101">
        <f>C31+C36</f>
        <v>350</v>
      </c>
      <c r="D30" s="101">
        <f t="shared" ref="D30:E30" si="5">D31+D36</f>
        <v>350</v>
      </c>
      <c r="E30" s="101">
        <f t="shared" si="5"/>
        <v>350</v>
      </c>
      <c r="I30" s="3"/>
    </row>
    <row r="31" spans="1:9" ht="18" customHeight="1">
      <c r="A31" s="79" t="s">
        <v>27</v>
      </c>
      <c r="B31" s="83" t="s">
        <v>28</v>
      </c>
      <c r="C31" s="81">
        <v>350</v>
      </c>
      <c r="D31" s="81">
        <v>350</v>
      </c>
      <c r="E31" s="81">
        <v>350</v>
      </c>
    </row>
    <row r="32" spans="1:9" hidden="1">
      <c r="A32" s="79" t="s">
        <v>29</v>
      </c>
      <c r="B32" s="83" t="s">
        <v>30</v>
      </c>
      <c r="C32" s="81">
        <v>0</v>
      </c>
      <c r="D32" s="78"/>
      <c r="E32" s="78"/>
      <c r="I32" s="4"/>
    </row>
    <row r="33" spans="1:9" ht="17.25" hidden="1" customHeight="1">
      <c r="A33" s="91" t="s">
        <v>31</v>
      </c>
      <c r="B33" s="83" t="s">
        <v>32</v>
      </c>
      <c r="C33" s="82">
        <f>C34+C35</f>
        <v>0</v>
      </c>
      <c r="D33" s="78"/>
      <c r="E33" s="78"/>
      <c r="I33" s="4"/>
    </row>
    <row r="34" spans="1:9" ht="15.75" hidden="1" customHeight="1">
      <c r="A34" s="91" t="s">
        <v>33</v>
      </c>
      <c r="B34" s="83" t="s">
        <v>34</v>
      </c>
      <c r="C34" s="82">
        <v>0</v>
      </c>
      <c r="D34" s="78"/>
      <c r="E34" s="78"/>
    </row>
    <row r="35" spans="1:9" ht="12.75" hidden="1" customHeight="1" thickBot="1">
      <c r="A35" s="91" t="s">
        <v>35</v>
      </c>
      <c r="B35" s="83" t="s">
        <v>36</v>
      </c>
      <c r="C35" s="82">
        <v>0</v>
      </c>
      <c r="D35" s="78"/>
      <c r="E35" s="78"/>
    </row>
    <row r="36" spans="1:9" ht="18.75" hidden="1" customHeight="1" thickBot="1">
      <c r="A36" s="79" t="s">
        <v>316</v>
      </c>
      <c r="B36" s="83" t="s">
        <v>322</v>
      </c>
      <c r="C36" s="92"/>
      <c r="D36" s="78"/>
      <c r="E36" s="78"/>
    </row>
    <row r="37" spans="1:9" ht="22.5" customHeight="1">
      <c r="A37" s="99" t="s">
        <v>297</v>
      </c>
      <c r="B37" s="102" t="s">
        <v>369</v>
      </c>
      <c r="C37" s="101">
        <f>C38+C45</f>
        <v>10737.4</v>
      </c>
      <c r="D37" s="101">
        <f>D38+D45</f>
        <v>2203.8000000000002</v>
      </c>
      <c r="E37" s="101">
        <f t="shared" ref="E37" si="6">E38+E45</f>
        <v>2323.6</v>
      </c>
    </row>
    <row r="38" spans="1:9" ht="25.5">
      <c r="A38" s="103" t="s">
        <v>298</v>
      </c>
      <c r="B38" s="102" t="s">
        <v>37</v>
      </c>
      <c r="C38" s="101">
        <f>C39+C41+C42+C43+C44+C40</f>
        <v>11822.4</v>
      </c>
      <c r="D38" s="101">
        <f>D39+D41+D42+D43+D44+D40</f>
        <v>2203.8000000000002</v>
      </c>
      <c r="E38" s="101">
        <f t="shared" ref="E38" si="7">E39+E41+E42+E43+E44+E40</f>
        <v>2323.6</v>
      </c>
    </row>
    <row r="39" spans="1:9" ht="32.25" customHeight="1">
      <c r="A39" s="79" t="s">
        <v>299</v>
      </c>
      <c r="B39" s="83" t="s">
        <v>256</v>
      </c>
      <c r="C39" s="82">
        <v>1985.4</v>
      </c>
      <c r="D39" s="82">
        <v>1751.7</v>
      </c>
      <c r="E39" s="82">
        <v>1862.8</v>
      </c>
    </row>
    <row r="40" spans="1:9" ht="19.5" customHeight="1">
      <c r="A40" s="91" t="s">
        <v>300</v>
      </c>
      <c r="B40" s="83" t="s">
        <v>257</v>
      </c>
      <c r="C40" s="82">
        <v>2155.1</v>
      </c>
      <c r="D40" s="82">
        <v>0.5</v>
      </c>
      <c r="E40" s="82">
        <v>0.5</v>
      </c>
    </row>
    <row r="41" spans="1:9" ht="30" customHeight="1">
      <c r="A41" s="79" t="s">
        <v>301</v>
      </c>
      <c r="B41" s="83" t="s">
        <v>258</v>
      </c>
      <c r="C41" s="82">
        <v>62.5</v>
      </c>
      <c r="D41" s="82">
        <v>62.5</v>
      </c>
      <c r="E41" s="82">
        <v>62.5</v>
      </c>
      <c r="G41" s="75"/>
    </row>
    <row r="42" spans="1:9" ht="45.75" customHeight="1">
      <c r="A42" s="93" t="s">
        <v>302</v>
      </c>
      <c r="B42" s="85" t="s">
        <v>259</v>
      </c>
      <c r="C42" s="82">
        <v>412.9</v>
      </c>
      <c r="D42" s="82">
        <v>389.1</v>
      </c>
      <c r="E42" s="82">
        <v>397.8</v>
      </c>
      <c r="G42" s="74"/>
    </row>
    <row r="43" spans="1:9" ht="41.25" customHeight="1">
      <c r="A43" s="79" t="s">
        <v>303</v>
      </c>
      <c r="B43" s="83" t="s">
        <v>260</v>
      </c>
      <c r="C43" s="82">
        <v>6997.2</v>
      </c>
      <c r="D43" s="82">
        <v>0</v>
      </c>
      <c r="E43" s="82">
        <v>0</v>
      </c>
    </row>
    <row r="44" spans="1:9" ht="64.5" customHeight="1">
      <c r="A44" s="79" t="s">
        <v>304</v>
      </c>
      <c r="B44" s="85" t="s">
        <v>262</v>
      </c>
      <c r="C44" s="82">
        <v>209.3</v>
      </c>
      <c r="D44" s="82">
        <v>0</v>
      </c>
      <c r="E44" s="82">
        <v>0</v>
      </c>
    </row>
    <row r="45" spans="1:9" ht="50.25" customHeight="1">
      <c r="A45" s="99" t="s">
        <v>370</v>
      </c>
      <c r="B45" s="104" t="s">
        <v>371</v>
      </c>
      <c r="C45" s="101">
        <f>C46</f>
        <v>-1085</v>
      </c>
      <c r="D45" s="101">
        <f t="shared" ref="D45:E45" si="8">D46</f>
        <v>0</v>
      </c>
      <c r="E45" s="101">
        <f t="shared" si="8"/>
        <v>0</v>
      </c>
    </row>
    <row r="46" spans="1:9" ht="51" customHeight="1">
      <c r="A46" s="79" t="s">
        <v>305</v>
      </c>
      <c r="B46" s="85" t="s">
        <v>270</v>
      </c>
      <c r="C46" s="82">
        <v>-1085</v>
      </c>
      <c r="D46" s="82">
        <v>0</v>
      </c>
      <c r="E46" s="82">
        <v>0</v>
      </c>
    </row>
    <row r="47" spans="1:9">
      <c r="A47" s="105" t="s">
        <v>38</v>
      </c>
      <c r="B47" s="94"/>
      <c r="C47" s="101">
        <f>C37+C13</f>
        <v>12578.5</v>
      </c>
      <c r="D47" s="101">
        <f t="shared" ref="D47:E47" si="9">D37+D13</f>
        <v>3874.3</v>
      </c>
      <c r="E47" s="101">
        <f t="shared" si="9"/>
        <v>3998.5</v>
      </c>
    </row>
    <row r="56" spans="2:2">
      <c r="B56" s="5"/>
    </row>
  </sheetData>
  <mergeCells count="9">
    <mergeCell ref="A11:A12"/>
    <mergeCell ref="B11:B12"/>
    <mergeCell ref="C11:E11"/>
    <mergeCell ref="A5:C5"/>
    <mergeCell ref="A1:C1"/>
    <mergeCell ref="A2:E2"/>
    <mergeCell ref="A3:E3"/>
    <mergeCell ref="A4:E4"/>
    <mergeCell ref="A10:E10"/>
  </mergeCells>
  <phoneticPr fontId="0" type="noConversion"/>
  <pageMargins left="0.98425196850393704" right="0.19685039370078741" top="0.78740157480314965" bottom="0.39370078740157483" header="0.51181102362204722" footer="0.51181102362204722"/>
  <pageSetup paperSize="9" scale="82" orientation="portrait" r:id="rId1"/>
  <headerFooter alignWithMargins="0"/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>
      <selection activeCell="E9" sqref="E9"/>
    </sheetView>
  </sheetViews>
  <sheetFormatPr defaultRowHeight="12.75"/>
  <cols>
    <col min="1" max="1" width="6" customWidth="1"/>
    <col min="2" max="2" width="26.28515625" customWidth="1"/>
    <col min="3" max="3" width="55.42578125" customWidth="1"/>
  </cols>
  <sheetData>
    <row r="1" spans="1:8">
      <c r="C1" s="17"/>
    </row>
    <row r="2" spans="1:8">
      <c r="A2" s="225" t="s">
        <v>334</v>
      </c>
      <c r="B2" s="225"/>
      <c r="C2" s="225"/>
      <c r="D2" s="16"/>
      <c r="E2" s="16"/>
      <c r="F2" s="16"/>
      <c r="G2" s="16"/>
      <c r="H2" s="16"/>
    </row>
    <row r="3" spans="1:8">
      <c r="A3" s="225" t="s">
        <v>345</v>
      </c>
      <c r="B3" s="225"/>
      <c r="C3" s="225"/>
      <c r="D3" s="16"/>
      <c r="E3" s="16"/>
      <c r="F3" s="16"/>
      <c r="G3" s="16"/>
      <c r="H3" s="16"/>
    </row>
    <row r="4" spans="1:8">
      <c r="A4" s="225" t="s">
        <v>250</v>
      </c>
      <c r="B4" s="225"/>
      <c r="C4" s="225"/>
      <c r="D4" s="16"/>
      <c r="E4" s="16"/>
      <c r="F4" s="16"/>
      <c r="G4" s="16"/>
      <c r="H4" s="16"/>
    </row>
    <row r="5" spans="1:8">
      <c r="A5" s="220" t="s">
        <v>390</v>
      </c>
      <c r="B5" s="220"/>
      <c r="C5" s="220"/>
      <c r="D5" s="16"/>
      <c r="E5" s="16"/>
      <c r="F5" s="16"/>
      <c r="G5" s="16"/>
      <c r="H5" s="16"/>
    </row>
    <row r="6" spans="1:8">
      <c r="A6" s="16"/>
      <c r="B6" s="16"/>
      <c r="C6" s="16"/>
      <c r="D6" s="16"/>
      <c r="E6" s="16"/>
      <c r="F6" s="16"/>
      <c r="G6" s="16"/>
      <c r="H6" s="16"/>
    </row>
    <row r="7" spans="1:8" ht="15.75">
      <c r="A7" s="224" t="s">
        <v>251</v>
      </c>
      <c r="B7" s="224"/>
      <c r="C7" s="224"/>
      <c r="D7" s="16"/>
      <c r="E7" s="16"/>
      <c r="F7" s="16"/>
      <c r="G7" s="16"/>
      <c r="H7" s="16"/>
    </row>
    <row r="8" spans="1:8" ht="15.75">
      <c r="A8" s="224" t="s">
        <v>252</v>
      </c>
      <c r="B8" s="224"/>
      <c r="C8" s="224"/>
      <c r="D8" s="16"/>
      <c r="E8" s="16"/>
      <c r="F8" s="16"/>
      <c r="G8" s="16"/>
      <c r="H8" s="16"/>
    </row>
    <row r="9" spans="1:8" ht="15.75">
      <c r="A9" s="224" t="s">
        <v>284</v>
      </c>
      <c r="B9" s="224"/>
      <c r="C9" s="224"/>
      <c r="D9" s="16"/>
      <c r="E9" s="16"/>
      <c r="F9" s="16"/>
      <c r="G9" s="16"/>
      <c r="H9" s="16"/>
    </row>
    <row r="10" spans="1:8" ht="15.75">
      <c r="A10" s="16"/>
      <c r="B10" s="16"/>
      <c r="C10" s="18"/>
      <c r="D10" s="16"/>
      <c r="E10" s="16"/>
      <c r="F10" s="16"/>
      <c r="G10" s="16"/>
      <c r="H10" s="16"/>
    </row>
    <row r="11" spans="1:8" ht="13.5" thickBot="1">
      <c r="A11" s="16"/>
      <c r="B11" s="16"/>
      <c r="C11" s="16"/>
      <c r="D11" s="16"/>
      <c r="E11" s="16"/>
      <c r="F11" s="16"/>
      <c r="G11" s="16"/>
      <c r="H11" s="16"/>
    </row>
    <row r="12" spans="1:8" ht="39" thickBot="1">
      <c r="A12" s="22" t="s">
        <v>253</v>
      </c>
      <c r="B12" s="22" t="s">
        <v>254</v>
      </c>
      <c r="C12" s="22" t="s">
        <v>255</v>
      </c>
      <c r="D12" s="16"/>
      <c r="E12" s="16"/>
      <c r="F12" s="16"/>
      <c r="G12" s="16"/>
      <c r="H12" s="16"/>
    </row>
    <row r="13" spans="1:8" ht="26.25" thickBot="1">
      <c r="A13" s="20">
        <v>815</v>
      </c>
      <c r="B13" s="21" t="s">
        <v>241</v>
      </c>
      <c r="C13" s="19" t="s">
        <v>240</v>
      </c>
      <c r="D13" s="16"/>
      <c r="E13" s="16"/>
      <c r="F13" s="16"/>
      <c r="G13" s="16"/>
      <c r="H13" s="16"/>
    </row>
    <row r="14" spans="1:8" ht="26.25" thickBot="1">
      <c r="A14" s="20">
        <v>815</v>
      </c>
      <c r="B14" s="21" t="s">
        <v>249</v>
      </c>
      <c r="C14" s="19" t="s">
        <v>248</v>
      </c>
      <c r="D14" s="16"/>
      <c r="E14" s="16"/>
      <c r="F14" s="16"/>
      <c r="G14" s="16"/>
      <c r="H14" s="16"/>
    </row>
    <row r="15" spans="1:8">
      <c r="A15" s="16"/>
      <c r="B15" s="16"/>
      <c r="C15" s="16"/>
      <c r="D15" s="16"/>
      <c r="E15" s="16"/>
      <c r="F15" s="16"/>
      <c r="G15" s="16"/>
      <c r="H15" s="16"/>
    </row>
    <row r="16" spans="1:8">
      <c r="A16" s="16"/>
      <c r="B16" s="16"/>
      <c r="C16" s="16"/>
      <c r="D16" s="16"/>
      <c r="E16" s="16"/>
      <c r="F16" s="16"/>
      <c r="G16" s="16"/>
      <c r="H16" s="16"/>
    </row>
    <row r="17" spans="1:8">
      <c r="A17" s="16"/>
      <c r="B17" s="16"/>
      <c r="C17" s="16"/>
      <c r="D17" s="16"/>
      <c r="E17" s="16"/>
      <c r="F17" s="16"/>
      <c r="G17" s="16"/>
      <c r="H17" s="16"/>
    </row>
    <row r="18" spans="1:8">
      <c r="A18" s="16"/>
      <c r="B18" s="16"/>
      <c r="C18" s="16"/>
      <c r="D18" s="16"/>
      <c r="E18" s="16"/>
      <c r="F18" s="16"/>
      <c r="G18" s="16"/>
      <c r="H18" s="16"/>
    </row>
    <row r="19" spans="1:8">
      <c r="A19" s="16"/>
      <c r="B19" s="16"/>
      <c r="C19" s="16"/>
      <c r="D19" s="16"/>
      <c r="E19" s="16"/>
      <c r="F19" s="16"/>
      <c r="G19" s="16"/>
      <c r="H19" s="16"/>
    </row>
    <row r="20" spans="1:8">
      <c r="A20" s="16"/>
      <c r="B20" s="16"/>
      <c r="C20" s="16"/>
      <c r="D20" s="16"/>
      <c r="E20" s="16"/>
      <c r="F20" s="16"/>
      <c r="G20" s="16"/>
      <c r="H20" s="16"/>
    </row>
    <row r="21" spans="1:8">
      <c r="A21" s="16"/>
      <c r="B21" s="16"/>
      <c r="C21" s="16"/>
      <c r="D21" s="16"/>
      <c r="E21" s="16"/>
      <c r="F21" s="16"/>
      <c r="G21" s="16"/>
      <c r="H21" s="16"/>
    </row>
    <row r="22" spans="1:8">
      <c r="A22" s="16"/>
      <c r="B22" s="16"/>
      <c r="C22" s="16"/>
      <c r="D22" s="16"/>
      <c r="E22" s="16"/>
      <c r="F22" s="16"/>
      <c r="G22" s="16"/>
      <c r="H22" s="16"/>
    </row>
    <row r="23" spans="1:8">
      <c r="A23" s="16"/>
      <c r="B23" s="16"/>
      <c r="C23" s="16"/>
      <c r="D23" s="16"/>
      <c r="E23" s="16"/>
      <c r="F23" s="16"/>
      <c r="G23" s="16"/>
      <c r="H23" s="16"/>
    </row>
    <row r="24" spans="1:8">
      <c r="A24" s="16"/>
      <c r="B24" s="16"/>
      <c r="C24" s="16"/>
      <c r="D24" s="16"/>
      <c r="E24" s="16"/>
      <c r="F24" s="16"/>
      <c r="G24" s="16"/>
      <c r="H24" s="16"/>
    </row>
    <row r="25" spans="1:8">
      <c r="A25" s="16"/>
      <c r="B25" s="16"/>
      <c r="C25" s="16"/>
      <c r="D25" s="16"/>
      <c r="E25" s="16"/>
      <c r="F25" s="16"/>
      <c r="G25" s="16"/>
      <c r="H25" s="16"/>
    </row>
    <row r="26" spans="1:8">
      <c r="A26" s="16"/>
      <c r="B26" s="16"/>
      <c r="C26" s="16"/>
      <c r="D26" s="16"/>
      <c r="E26" s="16"/>
      <c r="F26" s="16"/>
      <c r="G26" s="16"/>
      <c r="H26" s="16"/>
    </row>
    <row r="27" spans="1:8">
      <c r="A27" s="16"/>
      <c r="B27" s="16"/>
      <c r="C27" s="16"/>
      <c r="D27" s="16"/>
      <c r="E27" s="16"/>
      <c r="F27" s="16"/>
      <c r="G27" s="16"/>
      <c r="H27" s="16"/>
    </row>
    <row r="28" spans="1:8">
      <c r="A28" s="16"/>
      <c r="B28" s="16"/>
      <c r="C28" s="16"/>
      <c r="D28" s="16"/>
      <c r="E28" s="16"/>
      <c r="F28" s="16"/>
      <c r="G28" s="16"/>
      <c r="H28" s="16"/>
    </row>
    <row r="29" spans="1:8">
      <c r="A29" s="16"/>
      <c r="B29" s="16"/>
      <c r="C29" s="16"/>
      <c r="D29" s="16"/>
      <c r="E29" s="16"/>
      <c r="F29" s="16"/>
      <c r="G29" s="16"/>
      <c r="H29" s="16"/>
    </row>
    <row r="30" spans="1:8">
      <c r="A30" s="16"/>
      <c r="B30" s="16"/>
      <c r="C30" s="16"/>
      <c r="D30" s="16"/>
      <c r="E30" s="16"/>
      <c r="F30" s="16"/>
      <c r="G30" s="16"/>
      <c r="H30" s="16"/>
    </row>
  </sheetData>
  <mergeCells count="7">
    <mergeCell ref="A7:C7"/>
    <mergeCell ref="A8:C8"/>
    <mergeCell ref="A9:C9"/>
    <mergeCell ref="A2:C2"/>
    <mergeCell ref="A3:C3"/>
    <mergeCell ref="A4:C4"/>
    <mergeCell ref="A5:C5"/>
  </mergeCells>
  <phoneticPr fontId="10" type="noConversion"/>
  <pageMargins left="0.98425196850393704" right="0.19685039370078741" top="0.78740157480314965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workbookViewId="0">
      <selection activeCell="H12" sqref="H12"/>
    </sheetView>
  </sheetViews>
  <sheetFormatPr defaultRowHeight="12.75"/>
  <cols>
    <col min="1" max="1" width="44.28515625" customWidth="1"/>
    <col min="2" max="2" width="21.42578125" customWidth="1"/>
    <col min="3" max="3" width="9.85546875" customWidth="1"/>
    <col min="4" max="5" width="8" customWidth="1"/>
  </cols>
  <sheetData>
    <row r="2" spans="1:6">
      <c r="A2" s="220" t="s">
        <v>333</v>
      </c>
      <c r="B2" s="220"/>
      <c r="C2" s="220"/>
      <c r="D2" s="220"/>
      <c r="E2" s="220"/>
      <c r="F2" s="16"/>
    </row>
    <row r="3" spans="1:6">
      <c r="A3" s="220" t="s">
        <v>344</v>
      </c>
      <c r="B3" s="220"/>
      <c r="C3" s="220"/>
      <c r="D3" s="220"/>
      <c r="E3" s="220"/>
      <c r="F3" s="16"/>
    </row>
    <row r="4" spans="1:6">
      <c r="A4" s="220" t="s">
        <v>0</v>
      </c>
      <c r="B4" s="220"/>
      <c r="C4" s="220"/>
      <c r="D4" s="220"/>
      <c r="E4" s="220"/>
      <c r="F4" s="16"/>
    </row>
    <row r="5" spans="1:6">
      <c r="A5" s="220" t="s">
        <v>389</v>
      </c>
      <c r="B5" s="220"/>
      <c r="C5" s="220"/>
      <c r="D5" s="220"/>
      <c r="E5" s="220"/>
      <c r="F5" s="16"/>
    </row>
    <row r="6" spans="1:6">
      <c r="A6" s="16"/>
      <c r="B6" s="16"/>
      <c r="C6" s="16"/>
      <c r="D6" s="16"/>
      <c r="E6" s="16"/>
      <c r="F6" s="16"/>
    </row>
    <row r="7" spans="1:6" ht="15.75">
      <c r="A7" s="229" t="s">
        <v>374</v>
      </c>
      <c r="B7" s="229"/>
      <c r="C7" s="229"/>
      <c r="D7" s="229"/>
      <c r="E7" s="229"/>
      <c r="F7" s="16"/>
    </row>
    <row r="8" spans="1:6" ht="15.75">
      <c r="A8" s="224" t="s">
        <v>375</v>
      </c>
      <c r="B8" s="224"/>
      <c r="C8" s="224"/>
      <c r="D8" s="224"/>
      <c r="E8" s="224"/>
      <c r="F8" s="16"/>
    </row>
    <row r="9" spans="1:6">
      <c r="A9" s="16"/>
      <c r="B9" s="16"/>
      <c r="C9" s="16"/>
      <c r="D9" s="16"/>
      <c r="E9" s="16"/>
      <c r="F9" s="16"/>
    </row>
    <row r="10" spans="1:6">
      <c r="A10" s="116"/>
      <c r="B10" s="116"/>
      <c r="C10" s="226" t="s">
        <v>231</v>
      </c>
      <c r="D10" s="227"/>
      <c r="E10" s="228"/>
      <c r="F10" s="16"/>
    </row>
    <row r="11" spans="1:6" ht="25.5">
      <c r="A11" s="117" t="s">
        <v>229</v>
      </c>
      <c r="B11" s="118" t="s">
        <v>230</v>
      </c>
      <c r="C11" s="110">
        <v>2020</v>
      </c>
      <c r="D11" s="106">
        <v>2021</v>
      </c>
      <c r="E11" s="106">
        <v>2022</v>
      </c>
      <c r="F11" s="16"/>
    </row>
    <row r="12" spans="1:6" ht="25.5">
      <c r="A12" s="112" t="s">
        <v>232</v>
      </c>
      <c r="B12" s="113" t="s">
        <v>233</v>
      </c>
      <c r="C12" s="114">
        <f>C13+C17</f>
        <v>148.79999999999927</v>
      </c>
      <c r="D12" s="114">
        <f t="shared" ref="D12:E12" si="0">D13+D17</f>
        <v>0</v>
      </c>
      <c r="E12" s="114">
        <f t="shared" si="0"/>
        <v>0</v>
      </c>
      <c r="F12" s="16"/>
    </row>
    <row r="13" spans="1:6" ht="18.75" customHeight="1">
      <c r="A13" s="80" t="s">
        <v>234</v>
      </c>
      <c r="B13" s="79" t="s">
        <v>235</v>
      </c>
      <c r="C13" s="111">
        <f>C14</f>
        <v>-12578.5</v>
      </c>
      <c r="D13" s="111">
        <f t="shared" ref="D13:E15" si="1">D14</f>
        <v>-3874.3</v>
      </c>
      <c r="E13" s="111">
        <f t="shared" si="1"/>
        <v>-3998.5</v>
      </c>
      <c r="F13" s="16"/>
    </row>
    <row r="14" spans="1:6" ht="17.25" customHeight="1">
      <c r="A14" s="83" t="s">
        <v>236</v>
      </c>
      <c r="B14" s="79" t="s">
        <v>237</v>
      </c>
      <c r="C14" s="111">
        <f>C15</f>
        <v>-12578.5</v>
      </c>
      <c r="D14" s="111">
        <f t="shared" si="1"/>
        <v>-3874.3</v>
      </c>
      <c r="E14" s="111">
        <f t="shared" si="1"/>
        <v>-3998.5</v>
      </c>
      <c r="F14" s="16"/>
    </row>
    <row r="15" spans="1:6" ht="30" customHeight="1">
      <c r="A15" s="83" t="s">
        <v>238</v>
      </c>
      <c r="B15" s="79" t="s">
        <v>239</v>
      </c>
      <c r="C15" s="111">
        <f>C16</f>
        <v>-12578.5</v>
      </c>
      <c r="D15" s="111">
        <f t="shared" si="1"/>
        <v>-3874.3</v>
      </c>
      <c r="E15" s="111">
        <f t="shared" si="1"/>
        <v>-3998.5</v>
      </c>
      <c r="F15" s="16"/>
    </row>
    <row r="16" spans="1:6" ht="25.5">
      <c r="A16" s="83" t="s">
        <v>240</v>
      </c>
      <c r="B16" s="79" t="s">
        <v>241</v>
      </c>
      <c r="C16" s="111">
        <f>-'3'!C47</f>
        <v>-12578.5</v>
      </c>
      <c r="D16" s="111">
        <f>-'3'!D47</f>
        <v>-3874.3</v>
      </c>
      <c r="E16" s="111">
        <f>-'3'!E47</f>
        <v>-3998.5</v>
      </c>
      <c r="F16" s="16"/>
    </row>
    <row r="17" spans="1:6" ht="16.5" customHeight="1">
      <c r="A17" s="83" t="s">
        <v>242</v>
      </c>
      <c r="B17" s="79" t="s">
        <v>243</v>
      </c>
      <c r="C17" s="111">
        <f>C18</f>
        <v>12727.3</v>
      </c>
      <c r="D17" s="111">
        <f t="shared" ref="D17:E19" si="2">D18</f>
        <v>3874.3</v>
      </c>
      <c r="E17" s="111">
        <f t="shared" si="2"/>
        <v>3998.5</v>
      </c>
      <c r="F17" s="16"/>
    </row>
    <row r="18" spans="1:6" ht="17.25" customHeight="1">
      <c r="A18" s="83" t="s">
        <v>244</v>
      </c>
      <c r="B18" s="79" t="s">
        <v>245</v>
      </c>
      <c r="C18" s="111">
        <f>C19</f>
        <v>12727.3</v>
      </c>
      <c r="D18" s="111">
        <f t="shared" si="2"/>
        <v>3874.3</v>
      </c>
      <c r="E18" s="111">
        <f t="shared" si="2"/>
        <v>3998.5</v>
      </c>
      <c r="F18" s="16"/>
    </row>
    <row r="19" spans="1:6" ht="24.75" customHeight="1">
      <c r="A19" s="83" t="s">
        <v>246</v>
      </c>
      <c r="B19" s="79" t="s">
        <v>247</v>
      </c>
      <c r="C19" s="111">
        <f>C20</f>
        <v>12727.3</v>
      </c>
      <c r="D19" s="111">
        <f t="shared" si="2"/>
        <v>3874.3</v>
      </c>
      <c r="E19" s="111">
        <f t="shared" si="2"/>
        <v>3998.5</v>
      </c>
      <c r="F19" s="16"/>
    </row>
    <row r="20" spans="1:6" ht="25.5">
      <c r="A20" s="83" t="s">
        <v>248</v>
      </c>
      <c r="B20" s="79" t="s">
        <v>249</v>
      </c>
      <c r="C20" s="111">
        <f>'6'!D47</f>
        <v>12727.3</v>
      </c>
      <c r="D20" s="111">
        <f>'6'!E47</f>
        <v>3874.3</v>
      </c>
      <c r="E20" s="111">
        <f>'6'!F47</f>
        <v>3998.5</v>
      </c>
      <c r="F20" s="16"/>
    </row>
    <row r="21" spans="1:6">
      <c r="A21" s="16"/>
      <c r="B21" s="16"/>
      <c r="C21" s="16"/>
      <c r="D21" s="16"/>
      <c r="E21" s="16"/>
      <c r="F21" s="16"/>
    </row>
    <row r="22" spans="1:6">
      <c r="A22" s="16"/>
      <c r="B22" s="16"/>
      <c r="C22" s="16"/>
      <c r="D22" s="16"/>
      <c r="E22" s="16"/>
      <c r="F22" s="16"/>
    </row>
    <row r="23" spans="1:6">
      <c r="A23" s="16"/>
      <c r="B23" s="16"/>
      <c r="C23" s="16"/>
      <c r="D23" s="16"/>
      <c r="E23" s="16"/>
      <c r="F23" s="16"/>
    </row>
    <row r="24" spans="1:6">
      <c r="A24" s="16"/>
      <c r="B24" s="16"/>
      <c r="C24" s="16"/>
      <c r="D24" s="16"/>
      <c r="E24" s="16"/>
      <c r="F24" s="16"/>
    </row>
    <row r="25" spans="1:6">
      <c r="A25" s="16"/>
      <c r="B25" s="16"/>
      <c r="C25" s="16"/>
      <c r="D25" s="16"/>
      <c r="E25" s="16"/>
      <c r="F25" s="16"/>
    </row>
    <row r="26" spans="1:6">
      <c r="A26" s="16"/>
      <c r="B26" s="16"/>
      <c r="C26" s="16"/>
      <c r="D26" s="16"/>
      <c r="E26" s="16"/>
      <c r="F26" s="16"/>
    </row>
    <row r="27" spans="1:6">
      <c r="A27" s="16"/>
      <c r="B27" s="16"/>
      <c r="C27" s="16"/>
      <c r="D27" s="16"/>
      <c r="E27" s="16"/>
      <c r="F27" s="16"/>
    </row>
    <row r="28" spans="1:6">
      <c r="A28" s="16"/>
      <c r="B28" s="16"/>
      <c r="C28" s="16"/>
      <c r="D28" s="16"/>
      <c r="E28" s="16"/>
      <c r="F28" s="16"/>
    </row>
    <row r="29" spans="1:6">
      <c r="A29" s="16"/>
      <c r="B29" s="16"/>
      <c r="C29" s="16"/>
      <c r="D29" s="16"/>
      <c r="E29" s="16"/>
      <c r="F29" s="16"/>
    </row>
    <row r="30" spans="1:6">
      <c r="A30" s="16"/>
      <c r="B30" s="16"/>
      <c r="C30" s="16"/>
      <c r="D30" s="16"/>
      <c r="E30" s="16"/>
      <c r="F30" s="16"/>
    </row>
    <row r="31" spans="1:6">
      <c r="A31" s="16"/>
      <c r="B31" s="16"/>
      <c r="C31" s="16"/>
      <c r="D31" s="16"/>
      <c r="E31" s="16"/>
      <c r="F31" s="16"/>
    </row>
    <row r="32" spans="1:6">
      <c r="A32" s="16"/>
      <c r="B32" s="16"/>
      <c r="C32" s="16"/>
      <c r="D32" s="16"/>
      <c r="E32" s="16"/>
      <c r="F32" s="16"/>
    </row>
    <row r="33" spans="1:6">
      <c r="A33" s="16"/>
      <c r="B33" s="16"/>
      <c r="C33" s="16"/>
      <c r="D33" s="16"/>
      <c r="E33" s="16"/>
      <c r="F33" s="16"/>
    </row>
    <row r="34" spans="1:6">
      <c r="A34" s="16"/>
      <c r="B34" s="16"/>
      <c r="C34" s="16"/>
      <c r="D34" s="16"/>
      <c r="E34" s="16"/>
      <c r="F34" s="16"/>
    </row>
  </sheetData>
  <mergeCells count="7">
    <mergeCell ref="C10:E10"/>
    <mergeCell ref="A2:E2"/>
    <mergeCell ref="A3:E3"/>
    <mergeCell ref="A4:E4"/>
    <mergeCell ref="A5:E5"/>
    <mergeCell ref="A7:E7"/>
    <mergeCell ref="A8:E8"/>
  </mergeCells>
  <phoneticPr fontId="10" type="noConversion"/>
  <pageMargins left="0.98425196850393704" right="0.27559055118110237" top="0.78740157480314965" bottom="0.78740157480314965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80" zoomScaleNormal="80" workbookViewId="0">
      <selection activeCell="H12" sqref="H12"/>
    </sheetView>
  </sheetViews>
  <sheetFormatPr defaultRowHeight="12.75"/>
  <cols>
    <col min="1" max="1" width="64.7109375" style="8" customWidth="1"/>
    <col min="2" max="2" width="11.7109375" customWidth="1"/>
    <col min="3" max="3" width="13.28515625" customWidth="1"/>
    <col min="4" max="4" width="15.7109375" customWidth="1"/>
    <col min="5" max="5" width="17.5703125" customWidth="1"/>
    <col min="6" max="6" width="16.7109375" customWidth="1"/>
  </cols>
  <sheetData>
    <row r="1" spans="1:6">
      <c r="D1" s="17"/>
    </row>
    <row r="2" spans="1:6" ht="15.75">
      <c r="A2" s="233" t="s">
        <v>332</v>
      </c>
      <c r="B2" s="233"/>
      <c r="C2" s="233"/>
      <c r="D2" s="233"/>
      <c r="E2" s="233"/>
      <c r="F2" s="233"/>
    </row>
    <row r="3" spans="1:6" ht="15.75">
      <c r="A3" s="234" t="s">
        <v>346</v>
      </c>
      <c r="B3" s="234"/>
      <c r="C3" s="234"/>
      <c r="D3" s="234"/>
      <c r="E3" s="234"/>
      <c r="F3" s="234"/>
    </row>
    <row r="4" spans="1:6" ht="15.75">
      <c r="A4" s="234" t="s">
        <v>0</v>
      </c>
      <c r="B4" s="234"/>
      <c r="C4" s="234"/>
      <c r="D4" s="234"/>
      <c r="E4" s="234"/>
      <c r="F4" s="234"/>
    </row>
    <row r="5" spans="1:6" ht="15.75">
      <c r="A5" s="235" t="s">
        <v>388</v>
      </c>
      <c r="B5" s="235"/>
      <c r="C5" s="235"/>
      <c r="D5" s="235"/>
      <c r="E5" s="235"/>
      <c r="F5" s="235"/>
    </row>
    <row r="6" spans="1:6">
      <c r="A6" s="6"/>
      <c r="B6" s="6"/>
      <c r="C6" s="6"/>
      <c r="D6" s="6"/>
      <c r="E6" s="7"/>
    </row>
    <row r="7" spans="1:6">
      <c r="A7" s="6"/>
      <c r="B7" s="6"/>
      <c r="C7" s="6"/>
      <c r="D7" s="6"/>
      <c r="E7" s="7"/>
    </row>
    <row r="8" spans="1:6" ht="18.75">
      <c r="A8" s="9"/>
      <c r="B8" s="10"/>
      <c r="C8" s="10"/>
      <c r="D8" s="11"/>
    </row>
    <row r="9" spans="1:6" ht="18.75">
      <c r="A9" s="236" t="s">
        <v>376</v>
      </c>
      <c r="B9" s="236"/>
      <c r="C9" s="236"/>
      <c r="D9" s="236"/>
      <c r="E9" s="236"/>
      <c r="F9" s="236"/>
    </row>
    <row r="10" spans="1:6" ht="18.75">
      <c r="A10" s="236" t="s">
        <v>39</v>
      </c>
      <c r="B10" s="236"/>
      <c r="C10" s="236"/>
      <c r="D10" s="236"/>
      <c r="E10" s="236"/>
      <c r="F10" s="236"/>
    </row>
    <row r="11" spans="1:6" ht="18.75">
      <c r="A11" s="237" t="s">
        <v>40</v>
      </c>
      <c r="B11" s="237"/>
      <c r="C11" s="237"/>
      <c r="D11" s="237"/>
      <c r="E11" s="237"/>
      <c r="F11" s="237"/>
    </row>
    <row r="12" spans="1:6" ht="18.75">
      <c r="A12" s="12"/>
      <c r="B12" s="12"/>
      <c r="C12" s="12"/>
      <c r="D12" s="12"/>
    </row>
    <row r="13" spans="1:6" ht="18.75">
      <c r="A13" s="12"/>
      <c r="B13" s="12"/>
      <c r="C13" s="12"/>
      <c r="D13" s="12"/>
    </row>
    <row r="14" spans="1:6" ht="18">
      <c r="A14" s="149"/>
      <c r="B14" s="151"/>
      <c r="C14" s="151"/>
      <c r="D14" s="230" t="s">
        <v>377</v>
      </c>
      <c r="E14" s="231"/>
      <c r="F14" s="232"/>
    </row>
    <row r="15" spans="1:6" ht="37.5">
      <c r="A15" s="150" t="s">
        <v>41</v>
      </c>
      <c r="B15" s="148" t="s">
        <v>42</v>
      </c>
      <c r="C15" s="148" t="s">
        <v>43</v>
      </c>
      <c r="D15" s="152">
        <v>2020</v>
      </c>
      <c r="E15" s="152">
        <v>2021</v>
      </c>
      <c r="F15" s="152">
        <v>2022</v>
      </c>
    </row>
    <row r="16" spans="1:6" ht="18.75">
      <c r="A16" s="146">
        <v>1</v>
      </c>
      <c r="B16" s="147">
        <v>2</v>
      </c>
      <c r="C16" s="147">
        <v>3</v>
      </c>
      <c r="D16" s="147">
        <v>6</v>
      </c>
      <c r="E16" s="115"/>
      <c r="F16" s="115"/>
    </row>
    <row r="17" spans="1:6" ht="18.75">
      <c r="A17" s="119" t="s">
        <v>44</v>
      </c>
      <c r="B17" s="120" t="s">
        <v>45</v>
      </c>
      <c r="C17" s="121"/>
      <c r="D17" s="122">
        <f>D18+D19+D20+D24</f>
        <v>2748.7</v>
      </c>
      <c r="E17" s="155">
        <f>E18+E19+E24</f>
        <v>2726.5</v>
      </c>
      <c r="F17" s="155">
        <f>F18+F19+F24</f>
        <v>2726.5</v>
      </c>
    </row>
    <row r="18" spans="1:6" ht="38.25" customHeight="1">
      <c r="A18" s="123" t="s">
        <v>46</v>
      </c>
      <c r="B18" s="124" t="s">
        <v>45</v>
      </c>
      <c r="C18" s="124" t="s">
        <v>47</v>
      </c>
      <c r="D18" s="125">
        <v>588.70000000000005</v>
      </c>
      <c r="E18" s="153">
        <v>588.70000000000005</v>
      </c>
      <c r="F18" s="154">
        <v>588.70000000000005</v>
      </c>
    </row>
    <row r="19" spans="1:6" ht="60.75" customHeight="1">
      <c r="A19" s="123" t="s">
        <v>48</v>
      </c>
      <c r="B19" s="124" t="s">
        <v>45</v>
      </c>
      <c r="C19" s="124" t="s">
        <v>49</v>
      </c>
      <c r="D19" s="125">
        <v>2147.8000000000002</v>
      </c>
      <c r="E19" s="153">
        <v>2127.8000000000002</v>
      </c>
      <c r="F19" s="153">
        <v>2127.8000000000002</v>
      </c>
    </row>
    <row r="20" spans="1:6" ht="62.25" customHeight="1">
      <c r="A20" s="126" t="s">
        <v>50</v>
      </c>
      <c r="B20" s="124" t="s">
        <v>45</v>
      </c>
      <c r="C20" s="124" t="s">
        <v>51</v>
      </c>
      <c r="D20" s="125">
        <v>8.1999999999999993</v>
      </c>
      <c r="E20" s="136" t="s">
        <v>378</v>
      </c>
      <c r="F20" s="136" t="s">
        <v>378</v>
      </c>
    </row>
    <row r="21" spans="1:6" ht="22.5" hidden="1" customHeight="1" thickBot="1">
      <c r="A21" s="127" t="s">
        <v>52</v>
      </c>
      <c r="B21" s="124" t="s">
        <v>45</v>
      </c>
      <c r="C21" s="124" t="s">
        <v>53</v>
      </c>
      <c r="D21" s="125"/>
      <c r="E21" s="136" t="s">
        <v>378</v>
      </c>
      <c r="F21" s="136" t="s">
        <v>378</v>
      </c>
    </row>
    <row r="22" spans="1:6" ht="23.25" hidden="1" customHeight="1" thickBot="1">
      <c r="A22" s="127" t="s">
        <v>54</v>
      </c>
      <c r="B22" s="124" t="s">
        <v>45</v>
      </c>
      <c r="C22" s="124" t="s">
        <v>55</v>
      </c>
      <c r="D22" s="125">
        <f>'[1]ведомств ПРИЛ №7'!G65</f>
        <v>0</v>
      </c>
      <c r="E22" s="136" t="s">
        <v>378</v>
      </c>
      <c r="F22" s="136" t="s">
        <v>378</v>
      </c>
    </row>
    <row r="23" spans="1:6" ht="22.5" hidden="1" customHeight="1" thickBot="1">
      <c r="A23" s="128" t="s">
        <v>54</v>
      </c>
      <c r="B23" s="124" t="s">
        <v>45</v>
      </c>
      <c r="C23" s="124" t="s">
        <v>55</v>
      </c>
      <c r="D23" s="125">
        <v>0</v>
      </c>
      <c r="E23" s="136" t="s">
        <v>378</v>
      </c>
      <c r="F23" s="136" t="s">
        <v>378</v>
      </c>
    </row>
    <row r="24" spans="1:6" ht="21.75" customHeight="1">
      <c r="A24" s="128" t="s">
        <v>52</v>
      </c>
      <c r="B24" s="124" t="s">
        <v>45</v>
      </c>
      <c r="C24" s="124" t="s">
        <v>53</v>
      </c>
      <c r="D24" s="125">
        <v>4</v>
      </c>
      <c r="E24" s="136">
        <v>10</v>
      </c>
      <c r="F24" s="136">
        <v>10</v>
      </c>
    </row>
    <row r="25" spans="1:6" ht="23.25" customHeight="1">
      <c r="A25" s="129" t="s">
        <v>56</v>
      </c>
      <c r="B25" s="130" t="s">
        <v>47</v>
      </c>
      <c r="C25" s="130"/>
      <c r="D25" s="131">
        <f>D26</f>
        <v>412.9</v>
      </c>
      <c r="E25" s="131">
        <f t="shared" ref="E25:F25" si="0">E26</f>
        <v>389.1</v>
      </c>
      <c r="F25" s="131">
        <f t="shared" si="0"/>
        <v>397.8</v>
      </c>
    </row>
    <row r="26" spans="1:6" ht="27.75" customHeight="1">
      <c r="A26" s="123" t="s">
        <v>57</v>
      </c>
      <c r="B26" s="124" t="s">
        <v>47</v>
      </c>
      <c r="C26" s="124" t="s">
        <v>58</v>
      </c>
      <c r="D26" s="125">
        <v>412.9</v>
      </c>
      <c r="E26" s="136">
        <v>389.1</v>
      </c>
      <c r="F26" s="136">
        <v>397.8</v>
      </c>
    </row>
    <row r="27" spans="1:6" ht="18.75" hidden="1" customHeight="1" thickBot="1">
      <c r="A27" s="123" t="s">
        <v>59</v>
      </c>
      <c r="B27" s="130" t="s">
        <v>58</v>
      </c>
      <c r="C27" s="124"/>
      <c r="D27" s="125">
        <v>0</v>
      </c>
      <c r="E27" s="156"/>
      <c r="F27" s="156"/>
    </row>
    <row r="28" spans="1:6" ht="18.75" hidden="1" customHeight="1" thickBot="1">
      <c r="A28" s="123" t="s">
        <v>60</v>
      </c>
      <c r="B28" s="124" t="s">
        <v>58</v>
      </c>
      <c r="C28" s="124" t="s">
        <v>61</v>
      </c>
      <c r="D28" s="125">
        <v>0</v>
      </c>
      <c r="E28" s="156"/>
      <c r="F28" s="156"/>
    </row>
    <row r="29" spans="1:6" ht="0.75" hidden="1" customHeight="1">
      <c r="A29" s="132" t="s">
        <v>62</v>
      </c>
      <c r="B29" s="124" t="s">
        <v>49</v>
      </c>
      <c r="C29" s="124"/>
      <c r="D29" s="125" t="e">
        <f>D30+D34</f>
        <v>#VALUE!</v>
      </c>
      <c r="E29" s="156"/>
      <c r="F29" s="156"/>
    </row>
    <row r="30" spans="1:6" ht="19.5" hidden="1" customHeight="1">
      <c r="A30" s="132" t="s">
        <v>63</v>
      </c>
      <c r="B30" s="124" t="s">
        <v>49</v>
      </c>
      <c r="C30" s="124" t="s">
        <v>64</v>
      </c>
      <c r="D30" s="125"/>
      <c r="E30" s="156"/>
      <c r="F30" s="156"/>
    </row>
    <row r="31" spans="1:6" ht="36.75" hidden="1" customHeight="1">
      <c r="A31" s="133" t="s">
        <v>59</v>
      </c>
      <c r="B31" s="130" t="s">
        <v>58</v>
      </c>
      <c r="C31" s="124"/>
      <c r="D31" s="131">
        <f>D32</f>
        <v>0</v>
      </c>
      <c r="E31" s="131" t="str">
        <f t="shared" ref="E31:F31" si="1">E32</f>
        <v>-</v>
      </c>
      <c r="F31" s="131" t="str">
        <f t="shared" si="1"/>
        <v>-</v>
      </c>
    </row>
    <row r="32" spans="1:6" ht="19.5" hidden="1" customHeight="1">
      <c r="A32" s="132" t="s">
        <v>60</v>
      </c>
      <c r="B32" s="124" t="s">
        <v>58</v>
      </c>
      <c r="C32" s="124" t="s">
        <v>61</v>
      </c>
      <c r="D32" s="125">
        <v>0</v>
      </c>
      <c r="E32" s="136" t="s">
        <v>378</v>
      </c>
      <c r="F32" s="136" t="s">
        <v>378</v>
      </c>
    </row>
    <row r="33" spans="1:6" ht="0.75" hidden="1" customHeight="1">
      <c r="A33" s="134" t="s">
        <v>315</v>
      </c>
      <c r="B33" s="130" t="s">
        <v>49</v>
      </c>
      <c r="C33" s="130"/>
      <c r="D33" s="131" t="str">
        <f>D34</f>
        <v>-</v>
      </c>
      <c r="E33" s="136"/>
      <c r="F33" s="136"/>
    </row>
    <row r="34" spans="1:6" ht="0.75" hidden="1" customHeight="1">
      <c r="A34" s="132" t="s">
        <v>65</v>
      </c>
      <c r="B34" s="124" t="s">
        <v>49</v>
      </c>
      <c r="C34" s="124" t="s">
        <v>66</v>
      </c>
      <c r="D34" s="125" t="s">
        <v>378</v>
      </c>
      <c r="E34" s="136" t="s">
        <v>378</v>
      </c>
      <c r="F34" s="136" t="s">
        <v>378</v>
      </c>
    </row>
    <row r="35" spans="1:6" ht="18" customHeight="1">
      <c r="A35" s="129" t="s">
        <v>67</v>
      </c>
      <c r="B35" s="130" t="s">
        <v>68</v>
      </c>
      <c r="C35" s="135"/>
      <c r="D35" s="131">
        <f>D36+D37+D38+D39</f>
        <v>3978</v>
      </c>
      <c r="E35" s="131">
        <f>E38</f>
        <v>306.7</v>
      </c>
      <c r="F35" s="131">
        <f>F38</f>
        <v>422.2</v>
      </c>
    </row>
    <row r="36" spans="1:6" ht="21" customHeight="1">
      <c r="A36" s="123" t="s">
        <v>69</v>
      </c>
      <c r="B36" s="124" t="s">
        <v>68</v>
      </c>
      <c r="C36" s="124" t="s">
        <v>45</v>
      </c>
      <c r="D36" s="136">
        <v>150</v>
      </c>
      <c r="E36" s="136" t="s">
        <v>378</v>
      </c>
      <c r="F36" s="136" t="s">
        <v>378</v>
      </c>
    </row>
    <row r="37" spans="1:6" ht="18.75">
      <c r="A37" s="123" t="s">
        <v>70</v>
      </c>
      <c r="B37" s="124" t="s">
        <v>68</v>
      </c>
      <c r="C37" s="124" t="s">
        <v>47</v>
      </c>
      <c r="D37" s="125">
        <v>704.6</v>
      </c>
      <c r="E37" s="136" t="s">
        <v>378</v>
      </c>
      <c r="F37" s="136" t="s">
        <v>378</v>
      </c>
    </row>
    <row r="38" spans="1:6" ht="18.75">
      <c r="A38" s="123" t="s">
        <v>71</v>
      </c>
      <c r="B38" s="124" t="s">
        <v>68</v>
      </c>
      <c r="C38" s="124" t="s">
        <v>58</v>
      </c>
      <c r="D38" s="125">
        <v>2914.1</v>
      </c>
      <c r="E38" s="156">
        <v>306.7</v>
      </c>
      <c r="F38" s="156">
        <v>422.2</v>
      </c>
    </row>
    <row r="39" spans="1:6" ht="18" customHeight="1">
      <c r="A39" s="123" t="s">
        <v>265</v>
      </c>
      <c r="B39" s="124" t="s">
        <v>68</v>
      </c>
      <c r="C39" s="124" t="s">
        <v>68</v>
      </c>
      <c r="D39" s="125">
        <v>209.3</v>
      </c>
      <c r="E39" s="136" t="s">
        <v>378</v>
      </c>
      <c r="F39" s="136" t="s">
        <v>378</v>
      </c>
    </row>
    <row r="40" spans="1:6" ht="18.75">
      <c r="A40" s="129" t="s">
        <v>72</v>
      </c>
      <c r="B40" s="130" t="s">
        <v>73</v>
      </c>
      <c r="C40" s="130"/>
      <c r="D40" s="137">
        <f>D41</f>
        <v>5488.2</v>
      </c>
      <c r="E40" s="137">
        <f t="shared" ref="E40:F40" si="2">E41</f>
        <v>342.3</v>
      </c>
      <c r="F40" s="137">
        <f t="shared" si="2"/>
        <v>342.3</v>
      </c>
    </row>
    <row r="41" spans="1:6" ht="18.75">
      <c r="A41" s="123" t="s">
        <v>74</v>
      </c>
      <c r="B41" s="124" t="s">
        <v>73</v>
      </c>
      <c r="C41" s="124" t="s">
        <v>45</v>
      </c>
      <c r="D41" s="136">
        <v>5488.2</v>
      </c>
      <c r="E41" s="156">
        <v>342.3</v>
      </c>
      <c r="F41" s="156">
        <v>342.3</v>
      </c>
    </row>
    <row r="42" spans="1:6" ht="18.75">
      <c r="A42" s="138" t="s">
        <v>75</v>
      </c>
      <c r="B42" s="139">
        <v>10</v>
      </c>
      <c r="C42" s="139"/>
      <c r="D42" s="140">
        <f>D43</f>
        <v>99.3</v>
      </c>
      <c r="E42" s="131">
        <f t="shared" ref="E42:F42" si="3">E43</f>
        <v>109.7</v>
      </c>
      <c r="F42" s="131">
        <f t="shared" si="3"/>
        <v>109.7</v>
      </c>
    </row>
    <row r="43" spans="1:6" ht="18.75">
      <c r="A43" s="141" t="s">
        <v>76</v>
      </c>
      <c r="B43" s="142">
        <v>10</v>
      </c>
      <c r="C43" s="124" t="s">
        <v>45</v>
      </c>
      <c r="D43" s="136">
        <v>99.3</v>
      </c>
      <c r="E43" s="136">
        <v>109.7</v>
      </c>
      <c r="F43" s="136">
        <v>109.7</v>
      </c>
    </row>
    <row r="44" spans="1:6" ht="18.75" hidden="1">
      <c r="A44" s="143" t="s">
        <v>77</v>
      </c>
      <c r="B44" s="142">
        <v>10</v>
      </c>
      <c r="C44" s="124" t="s">
        <v>58</v>
      </c>
      <c r="D44" s="136">
        <f>1400-1400</f>
        <v>0</v>
      </c>
      <c r="E44" s="156"/>
      <c r="F44" s="156"/>
    </row>
    <row r="45" spans="1:6" ht="18.75" hidden="1">
      <c r="A45" s="143" t="s">
        <v>78</v>
      </c>
      <c r="B45" s="142">
        <v>10</v>
      </c>
      <c r="C45" s="124" t="s">
        <v>49</v>
      </c>
      <c r="D45" s="136"/>
      <c r="E45" s="156"/>
      <c r="F45" s="156"/>
    </row>
    <row r="46" spans="1:6" ht="18.75" hidden="1">
      <c r="A46" s="143" t="s">
        <v>79</v>
      </c>
      <c r="B46" s="142">
        <v>10</v>
      </c>
      <c r="C46" s="124" t="s">
        <v>51</v>
      </c>
      <c r="D46" s="136"/>
      <c r="E46" s="156"/>
      <c r="F46" s="156"/>
    </row>
    <row r="47" spans="1:6" ht="21" customHeight="1">
      <c r="A47" s="144" t="s">
        <v>80</v>
      </c>
      <c r="B47" s="145"/>
      <c r="C47" s="145"/>
      <c r="D47" s="259">
        <f>D17+D25+D35+D40+D42+0.2</f>
        <v>12727.3</v>
      </c>
      <c r="E47" s="131">
        <f>E42+E40+E35+E25+E17</f>
        <v>3874.3</v>
      </c>
      <c r="F47" s="131">
        <f>F42+F40+F35+F25+F17</f>
        <v>3998.5</v>
      </c>
    </row>
    <row r="48" spans="1:6" ht="18">
      <c r="A48" s="13"/>
      <c r="B48" s="14"/>
      <c r="C48" s="14"/>
      <c r="D48" s="14"/>
    </row>
    <row r="49" spans="1:4" ht="18">
      <c r="A49" s="13"/>
      <c r="B49" s="14"/>
      <c r="C49" s="14"/>
      <c r="D49" s="14"/>
    </row>
    <row r="50" spans="1:4" ht="18">
      <c r="A50" s="13"/>
      <c r="B50" s="14"/>
      <c r="C50" s="14"/>
      <c r="D50" s="15"/>
    </row>
    <row r="51" spans="1:4" ht="18">
      <c r="A51" s="13"/>
      <c r="B51" s="14"/>
      <c r="C51" s="14"/>
      <c r="D51" s="14"/>
    </row>
    <row r="52" spans="1:4">
      <c r="D52" s="3"/>
    </row>
  </sheetData>
  <mergeCells count="8">
    <mergeCell ref="D14:F14"/>
    <mergeCell ref="A2:F2"/>
    <mergeCell ref="A3:F3"/>
    <mergeCell ref="A4:F4"/>
    <mergeCell ref="A5:F5"/>
    <mergeCell ref="A9:F9"/>
    <mergeCell ref="A10:F10"/>
    <mergeCell ref="A11:F11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6"/>
  <sheetViews>
    <sheetView topLeftCell="A34" workbookViewId="0">
      <selection activeCell="J65" sqref="J65"/>
    </sheetView>
  </sheetViews>
  <sheetFormatPr defaultRowHeight="12"/>
  <cols>
    <col min="1" max="1" width="61.28515625" style="31" customWidth="1"/>
    <col min="2" max="2" width="11.140625" style="31" customWidth="1"/>
    <col min="3" max="3" width="10.28515625" style="31" customWidth="1"/>
    <col min="4" max="4" width="14.28515625" style="31" customWidth="1"/>
    <col min="5" max="5" width="9.28515625" style="31" customWidth="1"/>
    <col min="6" max="6" width="12.85546875" style="31" customWidth="1"/>
    <col min="7" max="10" width="9.140625" style="31"/>
    <col min="11" max="11" width="25.28515625" style="31" customWidth="1"/>
    <col min="12" max="16384" width="9.140625" style="31"/>
  </cols>
  <sheetData>
    <row r="1" spans="1:8">
      <c r="E1" s="239"/>
      <c r="F1" s="239"/>
    </row>
    <row r="2" spans="1:8" ht="15" customHeight="1">
      <c r="A2" s="27"/>
      <c r="B2" s="243" t="s">
        <v>335</v>
      </c>
      <c r="C2" s="243"/>
      <c r="D2" s="243"/>
      <c r="E2" s="243"/>
      <c r="F2" s="243"/>
      <c r="G2" s="243"/>
      <c r="H2" s="243"/>
    </row>
    <row r="3" spans="1:8" ht="11.25" customHeight="1">
      <c r="A3" s="27"/>
      <c r="B3" s="243" t="s">
        <v>347</v>
      </c>
      <c r="C3" s="243"/>
      <c r="D3" s="243"/>
      <c r="E3" s="243"/>
      <c r="F3" s="243"/>
      <c r="G3" s="243"/>
      <c r="H3" s="243"/>
    </row>
    <row r="4" spans="1:8" ht="13.5" customHeight="1">
      <c r="B4" s="243" t="s">
        <v>387</v>
      </c>
      <c r="C4" s="243"/>
      <c r="D4" s="243"/>
      <c r="E4" s="243"/>
      <c r="F4" s="243"/>
      <c r="G4" s="243"/>
      <c r="H4" s="243"/>
    </row>
    <row r="5" spans="1:8" ht="14.25" customHeight="1">
      <c r="A5" s="43"/>
      <c r="E5" s="27"/>
      <c r="F5" s="27"/>
    </row>
    <row r="6" spans="1:8" ht="15" customHeight="1">
      <c r="A6" s="242" t="s">
        <v>379</v>
      </c>
      <c r="B6" s="242"/>
      <c r="C6" s="242"/>
      <c r="D6" s="242"/>
      <c r="E6" s="242"/>
      <c r="F6" s="242"/>
      <c r="G6" s="242"/>
      <c r="H6" s="242"/>
    </row>
    <row r="7" spans="1:8" ht="15" customHeight="1">
      <c r="A7" s="242" t="s">
        <v>223</v>
      </c>
      <c r="B7" s="242"/>
      <c r="C7" s="242"/>
      <c r="D7" s="242"/>
      <c r="E7" s="242"/>
      <c r="F7" s="242"/>
    </row>
    <row r="8" spans="1:8" ht="15.75" customHeight="1">
      <c r="A8" s="247" t="s">
        <v>41</v>
      </c>
      <c r="B8" s="240" t="s">
        <v>42</v>
      </c>
      <c r="C8" s="240" t="s">
        <v>43</v>
      </c>
      <c r="D8" s="240" t="s">
        <v>82</v>
      </c>
      <c r="E8" s="240" t="s">
        <v>224</v>
      </c>
      <c r="F8" s="244" t="s">
        <v>225</v>
      </c>
      <c r="G8" s="245"/>
      <c r="H8" s="246"/>
    </row>
    <row r="9" spans="1:8" ht="12.75" customHeight="1">
      <c r="A9" s="248"/>
      <c r="B9" s="250"/>
      <c r="C9" s="250"/>
      <c r="D9" s="250"/>
      <c r="E9" s="250"/>
      <c r="F9" s="240">
        <v>2020</v>
      </c>
      <c r="G9" s="247">
        <v>2021</v>
      </c>
      <c r="H9" s="247">
        <v>2022</v>
      </c>
    </row>
    <row r="10" spans="1:8" ht="20.25" customHeight="1">
      <c r="A10" s="249"/>
      <c r="B10" s="241"/>
      <c r="C10" s="241"/>
      <c r="D10" s="241"/>
      <c r="E10" s="241"/>
      <c r="F10" s="241"/>
      <c r="G10" s="249"/>
      <c r="H10" s="249"/>
    </row>
    <row r="11" spans="1:8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5">
        <v>6</v>
      </c>
      <c r="G11" s="186"/>
      <c r="H11" s="186"/>
    </row>
    <row r="12" spans="1:8" ht="14.25" customHeight="1">
      <c r="A12" s="159" t="s">
        <v>329</v>
      </c>
      <c r="B12" s="28" t="s">
        <v>45</v>
      </c>
      <c r="C12" s="29"/>
      <c r="D12" s="29"/>
      <c r="E12" s="29"/>
      <c r="F12" s="160">
        <f>F13+F20+F55+F59+F52</f>
        <v>2748.7</v>
      </c>
      <c r="G12" s="160">
        <f t="shared" ref="G12:H12" si="0">G13+G20+G55+G59+G52</f>
        <v>2726.5</v>
      </c>
      <c r="H12" s="160">
        <f t="shared" si="0"/>
        <v>2726.5</v>
      </c>
    </row>
    <row r="13" spans="1:8" ht="24">
      <c r="A13" s="161" t="s">
        <v>46</v>
      </c>
      <c r="B13" s="28" t="s">
        <v>45</v>
      </c>
      <c r="C13" s="28" t="s">
        <v>47</v>
      </c>
      <c r="D13" s="28"/>
      <c r="E13" s="29"/>
      <c r="F13" s="160">
        <f>F17</f>
        <v>588.70000000000005</v>
      </c>
      <c r="G13" s="160">
        <f t="shared" ref="G13:H13" si="1">G17</f>
        <v>588.70000000000005</v>
      </c>
      <c r="H13" s="160">
        <f t="shared" si="1"/>
        <v>588.70000000000005</v>
      </c>
    </row>
    <row r="14" spans="1:8" ht="15.75" customHeight="1">
      <c r="A14" s="162" t="s">
        <v>86</v>
      </c>
      <c r="B14" s="26" t="s">
        <v>45</v>
      </c>
      <c r="C14" s="26" t="s">
        <v>47</v>
      </c>
      <c r="D14" s="26" t="s">
        <v>87</v>
      </c>
      <c r="E14" s="30"/>
      <c r="F14" s="163">
        <f>F15</f>
        <v>588.70000000000005</v>
      </c>
      <c r="G14" s="163">
        <f t="shared" ref="G14:H16" si="2">G15</f>
        <v>588.70000000000005</v>
      </c>
      <c r="H14" s="163">
        <f t="shared" si="2"/>
        <v>588.70000000000005</v>
      </c>
    </row>
    <row r="15" spans="1:8" ht="17.25" customHeight="1">
      <c r="A15" s="162" t="s">
        <v>88</v>
      </c>
      <c r="B15" s="26" t="s">
        <v>45</v>
      </c>
      <c r="C15" s="26" t="s">
        <v>47</v>
      </c>
      <c r="D15" s="26" t="s">
        <v>89</v>
      </c>
      <c r="E15" s="30"/>
      <c r="F15" s="163">
        <f>F16</f>
        <v>588.70000000000005</v>
      </c>
      <c r="G15" s="163">
        <f t="shared" si="2"/>
        <v>588.70000000000005</v>
      </c>
      <c r="H15" s="163">
        <f t="shared" si="2"/>
        <v>588.70000000000005</v>
      </c>
    </row>
    <row r="16" spans="1:8" ht="15.75" customHeight="1">
      <c r="A16" s="164" t="s">
        <v>90</v>
      </c>
      <c r="B16" s="26" t="s">
        <v>45</v>
      </c>
      <c r="C16" s="26" t="s">
        <v>47</v>
      </c>
      <c r="D16" s="26" t="s">
        <v>91</v>
      </c>
      <c r="E16" s="26" t="s">
        <v>9</v>
      </c>
      <c r="F16" s="163">
        <f>F17</f>
        <v>588.70000000000005</v>
      </c>
      <c r="G16" s="163">
        <f t="shared" si="2"/>
        <v>588.70000000000005</v>
      </c>
      <c r="H16" s="163">
        <f t="shared" si="2"/>
        <v>588.70000000000005</v>
      </c>
    </row>
    <row r="17" spans="1:8" ht="17.25" customHeight="1">
      <c r="A17" s="164" t="s">
        <v>104</v>
      </c>
      <c r="B17" s="26" t="s">
        <v>45</v>
      </c>
      <c r="C17" s="26" t="s">
        <v>47</v>
      </c>
      <c r="D17" s="26" t="s">
        <v>91</v>
      </c>
      <c r="E17" s="26" t="s">
        <v>93</v>
      </c>
      <c r="F17" s="163">
        <f>F18+F19</f>
        <v>588.70000000000005</v>
      </c>
      <c r="G17" s="163">
        <f t="shared" ref="G17:H17" si="3">G18+G19</f>
        <v>588.70000000000005</v>
      </c>
      <c r="H17" s="163">
        <f t="shared" si="3"/>
        <v>588.70000000000005</v>
      </c>
    </row>
    <row r="18" spans="1:8" ht="17.25" customHeight="1">
      <c r="A18" s="164" t="s">
        <v>132</v>
      </c>
      <c r="B18" s="26" t="s">
        <v>45</v>
      </c>
      <c r="C18" s="26" t="s">
        <v>47</v>
      </c>
      <c r="D18" s="26" t="s">
        <v>91</v>
      </c>
      <c r="E18" s="26" t="s">
        <v>95</v>
      </c>
      <c r="F18" s="163">
        <v>456.8</v>
      </c>
      <c r="G18" s="163">
        <v>456.8</v>
      </c>
      <c r="H18" s="163">
        <v>456.8</v>
      </c>
    </row>
    <row r="19" spans="1:8" ht="36">
      <c r="A19" s="164" t="s">
        <v>96</v>
      </c>
      <c r="B19" s="26" t="s">
        <v>45</v>
      </c>
      <c r="C19" s="26" t="s">
        <v>47</v>
      </c>
      <c r="D19" s="26" t="s">
        <v>91</v>
      </c>
      <c r="E19" s="26" t="s">
        <v>97</v>
      </c>
      <c r="F19" s="163">
        <v>131.9</v>
      </c>
      <c r="G19" s="163">
        <v>131.9</v>
      </c>
      <c r="H19" s="163">
        <v>131.9</v>
      </c>
    </row>
    <row r="20" spans="1:8" ht="30" customHeight="1">
      <c r="A20" s="161" t="s">
        <v>48</v>
      </c>
      <c r="B20" s="28" t="s">
        <v>45</v>
      </c>
      <c r="C20" s="28" t="s">
        <v>49</v>
      </c>
      <c r="D20" s="29"/>
      <c r="E20" s="29"/>
      <c r="F20" s="160">
        <f>F21</f>
        <v>2147.7999999999997</v>
      </c>
      <c r="G20" s="160">
        <f>G21</f>
        <v>2127.7999999999997</v>
      </c>
      <c r="H20" s="160">
        <f t="shared" ref="H20" si="4">H21</f>
        <v>2127.7999999999997</v>
      </c>
    </row>
    <row r="21" spans="1:8" ht="23.25" customHeight="1">
      <c r="A21" s="164" t="s">
        <v>357</v>
      </c>
      <c r="B21" s="26" t="s">
        <v>45</v>
      </c>
      <c r="C21" s="26" t="s">
        <v>49</v>
      </c>
      <c r="D21" s="26" t="s">
        <v>102</v>
      </c>
      <c r="E21" s="26"/>
      <c r="F21" s="163">
        <f>F24+F49+F22</f>
        <v>2147.7999999999997</v>
      </c>
      <c r="G21" s="163">
        <f>G24+G49+G22</f>
        <v>2127.7999999999997</v>
      </c>
      <c r="H21" s="163">
        <f t="shared" ref="H21" si="5">H24+H49+H22</f>
        <v>2127.7999999999997</v>
      </c>
    </row>
    <row r="22" spans="1:8" ht="27.75" customHeight="1">
      <c r="A22" s="164" t="s">
        <v>108</v>
      </c>
      <c r="B22" s="26" t="s">
        <v>45</v>
      </c>
      <c r="C22" s="26" t="s">
        <v>49</v>
      </c>
      <c r="D22" s="26" t="s">
        <v>310</v>
      </c>
      <c r="E22" s="26" t="s">
        <v>109</v>
      </c>
      <c r="F22" s="163">
        <f>F23</f>
        <v>372.7</v>
      </c>
      <c r="G22" s="163"/>
      <c r="H22" s="163"/>
    </row>
    <row r="23" spans="1:8" ht="26.25" customHeight="1">
      <c r="A23" s="164" t="s">
        <v>110</v>
      </c>
      <c r="B23" s="26" t="s">
        <v>45</v>
      </c>
      <c r="C23" s="26" t="s">
        <v>49</v>
      </c>
      <c r="D23" s="26" t="s">
        <v>310</v>
      </c>
      <c r="E23" s="26" t="s">
        <v>111</v>
      </c>
      <c r="F23" s="163">
        <v>372.7</v>
      </c>
      <c r="G23" s="163"/>
      <c r="H23" s="163"/>
    </row>
    <row r="24" spans="1:8" ht="15.75" customHeight="1">
      <c r="A24" s="164" t="s">
        <v>90</v>
      </c>
      <c r="B24" s="26" t="s">
        <v>45</v>
      </c>
      <c r="C24" s="26" t="s">
        <v>49</v>
      </c>
      <c r="D24" s="26" t="s">
        <v>103</v>
      </c>
      <c r="E24" s="26"/>
      <c r="F24" s="163">
        <f>F25+F29+F33+F31</f>
        <v>1712.5999999999997</v>
      </c>
      <c r="G24" s="163">
        <f>G25+G29+G33+G31</f>
        <v>2065.2999999999997</v>
      </c>
      <c r="H24" s="163">
        <f t="shared" ref="H24" si="6">H25+H29+H33+H31</f>
        <v>2065.2999999999997</v>
      </c>
    </row>
    <row r="25" spans="1:8" ht="17.25" customHeight="1">
      <c r="A25" s="164" t="s">
        <v>104</v>
      </c>
      <c r="B25" s="26" t="s">
        <v>45</v>
      </c>
      <c r="C25" s="26" t="s">
        <v>49</v>
      </c>
      <c r="D25" s="26" t="s">
        <v>103</v>
      </c>
      <c r="E25" s="26" t="s">
        <v>93</v>
      </c>
      <c r="F25" s="163">
        <f>F26+F28+F27</f>
        <v>1464.2999999999997</v>
      </c>
      <c r="G25" s="163">
        <f>G26+G28+G27</f>
        <v>1464.2999999999997</v>
      </c>
      <c r="H25" s="163">
        <f t="shared" ref="H25" si="7">H26+H28+H27</f>
        <v>1464.2999999999997</v>
      </c>
    </row>
    <row r="26" spans="1:8" ht="15.75" customHeight="1">
      <c r="A26" s="164" t="s">
        <v>331</v>
      </c>
      <c r="B26" s="26" t="s">
        <v>45</v>
      </c>
      <c r="C26" s="26" t="s">
        <v>49</v>
      </c>
      <c r="D26" s="26" t="s">
        <v>103</v>
      </c>
      <c r="E26" s="26" t="s">
        <v>95</v>
      </c>
      <c r="F26" s="163">
        <v>1128.8</v>
      </c>
      <c r="G26" s="163">
        <v>1128.8</v>
      </c>
      <c r="H26" s="163">
        <v>1128.8</v>
      </c>
    </row>
    <row r="27" spans="1:8" ht="36">
      <c r="A27" s="164" t="s">
        <v>96</v>
      </c>
      <c r="B27" s="26" t="s">
        <v>45</v>
      </c>
      <c r="C27" s="26" t="s">
        <v>49</v>
      </c>
      <c r="D27" s="26" t="s">
        <v>103</v>
      </c>
      <c r="E27" s="26" t="s">
        <v>97</v>
      </c>
      <c r="F27" s="163">
        <v>331.9</v>
      </c>
      <c r="G27" s="163">
        <v>331.9</v>
      </c>
      <c r="H27" s="163">
        <v>331.9</v>
      </c>
    </row>
    <row r="28" spans="1:8" ht="24.75" customHeight="1">
      <c r="A28" s="164" t="s">
        <v>106</v>
      </c>
      <c r="B28" s="26" t="s">
        <v>45</v>
      </c>
      <c r="C28" s="26" t="s">
        <v>49</v>
      </c>
      <c r="D28" s="26" t="s">
        <v>103</v>
      </c>
      <c r="E28" s="26" t="s">
        <v>107</v>
      </c>
      <c r="F28" s="163">
        <v>3.6</v>
      </c>
      <c r="G28" s="163">
        <v>3.6</v>
      </c>
      <c r="H28" s="163">
        <v>3.6</v>
      </c>
    </row>
    <row r="29" spans="1:8" ht="24">
      <c r="A29" s="164" t="s">
        <v>108</v>
      </c>
      <c r="B29" s="26" t="s">
        <v>45</v>
      </c>
      <c r="C29" s="26" t="s">
        <v>49</v>
      </c>
      <c r="D29" s="26" t="s">
        <v>103</v>
      </c>
      <c r="E29" s="26" t="s">
        <v>109</v>
      </c>
      <c r="F29" s="163">
        <f>F30</f>
        <v>229.3</v>
      </c>
      <c r="G29" s="163">
        <v>581</v>
      </c>
      <c r="H29" s="163">
        <v>580</v>
      </c>
    </row>
    <row r="30" spans="1:8" ht="24">
      <c r="A30" s="164" t="s">
        <v>110</v>
      </c>
      <c r="B30" s="26" t="s">
        <v>45</v>
      </c>
      <c r="C30" s="26" t="s">
        <v>49</v>
      </c>
      <c r="D30" s="26" t="s">
        <v>103</v>
      </c>
      <c r="E30" s="26" t="s">
        <v>111</v>
      </c>
      <c r="F30" s="163">
        <v>229.3</v>
      </c>
      <c r="G30" s="163">
        <v>581</v>
      </c>
      <c r="H30" s="163">
        <v>580</v>
      </c>
    </row>
    <row r="31" spans="1:8" ht="17.25" hidden="1" customHeight="1">
      <c r="A31" s="164" t="s">
        <v>306</v>
      </c>
      <c r="B31" s="26" t="s">
        <v>45</v>
      </c>
      <c r="C31" s="26" t="s">
        <v>49</v>
      </c>
      <c r="D31" s="26" t="s">
        <v>103</v>
      </c>
      <c r="E31" s="26" t="s">
        <v>308</v>
      </c>
      <c r="F31" s="163">
        <f>F32</f>
        <v>0</v>
      </c>
      <c r="G31" s="163">
        <f t="shared" ref="G31:H31" si="8">G32</f>
        <v>1</v>
      </c>
      <c r="H31" s="163">
        <f t="shared" si="8"/>
        <v>2</v>
      </c>
    </row>
    <row r="32" spans="1:8" ht="24" hidden="1">
      <c r="A32" s="164" t="s">
        <v>307</v>
      </c>
      <c r="B32" s="26" t="s">
        <v>45</v>
      </c>
      <c r="C32" s="26" t="s">
        <v>49</v>
      </c>
      <c r="D32" s="26" t="s">
        <v>103</v>
      </c>
      <c r="E32" s="26" t="s">
        <v>309</v>
      </c>
      <c r="F32" s="163">
        <v>0</v>
      </c>
      <c r="G32" s="163">
        <v>1</v>
      </c>
      <c r="H32" s="163">
        <v>2</v>
      </c>
    </row>
    <row r="33" spans="1:8" ht="15.75" customHeight="1">
      <c r="A33" s="164" t="s">
        <v>114</v>
      </c>
      <c r="B33" s="26" t="s">
        <v>45</v>
      </c>
      <c r="C33" s="26" t="s">
        <v>49</v>
      </c>
      <c r="D33" s="26" t="s">
        <v>103</v>
      </c>
      <c r="E33" s="26" t="s">
        <v>115</v>
      </c>
      <c r="F33" s="163">
        <f>F34+F35+F36</f>
        <v>19</v>
      </c>
      <c r="G33" s="163">
        <f t="shared" ref="G33:H33" si="9">G34+G35+G36</f>
        <v>19</v>
      </c>
      <c r="H33" s="163">
        <f t="shared" si="9"/>
        <v>19</v>
      </c>
    </row>
    <row r="34" spans="1:8" ht="15.75" customHeight="1">
      <c r="A34" s="164" t="s">
        <v>116</v>
      </c>
      <c r="B34" s="26" t="s">
        <v>45</v>
      </c>
      <c r="C34" s="26" t="s">
        <v>49</v>
      </c>
      <c r="D34" s="26" t="s">
        <v>103</v>
      </c>
      <c r="E34" s="26" t="s">
        <v>119</v>
      </c>
      <c r="F34" s="163">
        <v>1</v>
      </c>
      <c r="G34" s="163">
        <v>1</v>
      </c>
      <c r="H34" s="163">
        <v>1</v>
      </c>
    </row>
    <row r="35" spans="1:8" ht="3.75" hidden="1" customHeight="1">
      <c r="A35" s="165" t="s">
        <v>118</v>
      </c>
      <c r="B35" s="26" t="s">
        <v>45</v>
      </c>
      <c r="C35" s="26" t="s">
        <v>49</v>
      </c>
      <c r="D35" s="26" t="s">
        <v>103</v>
      </c>
      <c r="E35" s="26" t="s">
        <v>119</v>
      </c>
      <c r="F35" s="163">
        <v>0</v>
      </c>
      <c r="G35" s="163">
        <v>0</v>
      </c>
      <c r="H35" s="163">
        <v>0</v>
      </c>
    </row>
    <row r="36" spans="1:8" ht="14.25" customHeight="1">
      <c r="A36" s="165" t="s">
        <v>120</v>
      </c>
      <c r="B36" s="26" t="s">
        <v>45</v>
      </c>
      <c r="C36" s="26" t="s">
        <v>49</v>
      </c>
      <c r="D36" s="26" t="s">
        <v>103</v>
      </c>
      <c r="E36" s="26" t="s">
        <v>121</v>
      </c>
      <c r="F36" s="163">
        <v>18</v>
      </c>
      <c r="G36" s="163">
        <v>18</v>
      </c>
      <c r="H36" s="163">
        <v>18</v>
      </c>
    </row>
    <row r="37" spans="1:8" ht="24" hidden="1">
      <c r="A37" s="159" t="s">
        <v>122</v>
      </c>
      <c r="B37" s="28" t="s">
        <v>45</v>
      </c>
      <c r="C37" s="28" t="s">
        <v>49</v>
      </c>
      <c r="D37" s="28" t="s">
        <v>123</v>
      </c>
      <c r="E37" s="28"/>
      <c r="F37" s="160">
        <f>F38</f>
        <v>0</v>
      </c>
      <c r="G37" s="157"/>
      <c r="H37" s="157"/>
    </row>
    <row r="38" spans="1:8" ht="24.75" hidden="1" customHeight="1">
      <c r="A38" s="164" t="s">
        <v>108</v>
      </c>
      <c r="B38" s="26" t="s">
        <v>45</v>
      </c>
      <c r="C38" s="26" t="s">
        <v>49</v>
      </c>
      <c r="D38" s="26" t="s">
        <v>123</v>
      </c>
      <c r="E38" s="26" t="s">
        <v>109</v>
      </c>
      <c r="F38" s="163">
        <f>F39</f>
        <v>0</v>
      </c>
      <c r="G38" s="157"/>
      <c r="H38" s="157"/>
    </row>
    <row r="39" spans="1:8" ht="25.5" hidden="1" customHeight="1">
      <c r="A39" s="164" t="s">
        <v>110</v>
      </c>
      <c r="B39" s="26" t="s">
        <v>45</v>
      </c>
      <c r="C39" s="26" t="s">
        <v>49</v>
      </c>
      <c r="D39" s="26" t="s">
        <v>123</v>
      </c>
      <c r="E39" s="26" t="s">
        <v>111</v>
      </c>
      <c r="F39" s="163">
        <v>0</v>
      </c>
      <c r="G39" s="157"/>
      <c r="H39" s="157"/>
    </row>
    <row r="40" spans="1:8" ht="26.25" hidden="1" customHeight="1">
      <c r="A40" s="161" t="s">
        <v>321</v>
      </c>
      <c r="B40" s="28" t="s">
        <v>45</v>
      </c>
      <c r="C40" s="28" t="s">
        <v>51</v>
      </c>
      <c r="D40" s="28"/>
      <c r="E40" s="28"/>
      <c r="F40" s="160">
        <f>F41</f>
        <v>0</v>
      </c>
      <c r="G40" s="157"/>
      <c r="H40" s="157"/>
    </row>
    <row r="41" spans="1:8" ht="17.25" hidden="1" customHeight="1">
      <c r="A41" s="162" t="s">
        <v>274</v>
      </c>
      <c r="B41" s="26" t="s">
        <v>45</v>
      </c>
      <c r="C41" s="26" t="s">
        <v>51</v>
      </c>
      <c r="D41" s="26" t="s">
        <v>273</v>
      </c>
      <c r="E41" s="26" t="s">
        <v>275</v>
      </c>
      <c r="F41" s="163">
        <f>F42</f>
        <v>0</v>
      </c>
      <c r="G41" s="157"/>
      <c r="H41" s="157"/>
    </row>
    <row r="42" spans="1:8" ht="16.5" hidden="1" customHeight="1">
      <c r="A42" s="164" t="s">
        <v>272</v>
      </c>
      <c r="B42" s="26" t="s">
        <v>45</v>
      </c>
      <c r="C42" s="26" t="s">
        <v>51</v>
      </c>
      <c r="D42" s="26" t="s">
        <v>273</v>
      </c>
      <c r="E42" s="26" t="s">
        <v>276</v>
      </c>
      <c r="F42" s="163">
        <v>0</v>
      </c>
      <c r="G42" s="157"/>
      <c r="H42" s="157"/>
    </row>
    <row r="43" spans="1:8" ht="22.5" hidden="1" customHeight="1">
      <c r="A43" s="164" t="s">
        <v>110</v>
      </c>
      <c r="B43" s="26" t="s">
        <v>45</v>
      </c>
      <c r="C43" s="26" t="s">
        <v>55</v>
      </c>
      <c r="D43" s="26" t="s">
        <v>127</v>
      </c>
      <c r="E43" s="26" t="s">
        <v>111</v>
      </c>
      <c r="F43" s="163"/>
      <c r="G43" s="157"/>
      <c r="H43" s="157"/>
    </row>
    <row r="44" spans="1:8" ht="21" hidden="1" customHeight="1">
      <c r="A44" s="166" t="s">
        <v>128</v>
      </c>
      <c r="B44" s="26" t="s">
        <v>45</v>
      </c>
      <c r="C44" s="26" t="s">
        <v>55</v>
      </c>
      <c r="D44" s="26" t="s">
        <v>129</v>
      </c>
      <c r="E44" s="26"/>
      <c r="F44" s="163">
        <f>F45</f>
        <v>0</v>
      </c>
      <c r="G44" s="157"/>
      <c r="H44" s="157"/>
    </row>
    <row r="45" spans="1:8" ht="27" hidden="1" customHeight="1">
      <c r="A45" s="166" t="s">
        <v>130</v>
      </c>
      <c r="B45" s="26" t="s">
        <v>45</v>
      </c>
      <c r="C45" s="26" t="s">
        <v>55</v>
      </c>
      <c r="D45" s="26" t="s">
        <v>131</v>
      </c>
      <c r="E45" s="26"/>
      <c r="F45" s="163">
        <f>F46</f>
        <v>0</v>
      </c>
      <c r="G45" s="157"/>
      <c r="H45" s="157"/>
    </row>
    <row r="46" spans="1:8" ht="28.5" hidden="1" customHeight="1">
      <c r="A46" s="164" t="s">
        <v>92</v>
      </c>
      <c r="B46" s="26" t="s">
        <v>45</v>
      </c>
      <c r="C46" s="26" t="s">
        <v>55</v>
      </c>
      <c r="D46" s="26" t="s">
        <v>131</v>
      </c>
      <c r="E46" s="26" t="s">
        <v>93</v>
      </c>
      <c r="F46" s="163">
        <f>F47+F48</f>
        <v>0</v>
      </c>
      <c r="G46" s="157"/>
      <c r="H46" s="157"/>
    </row>
    <row r="47" spans="1:8" ht="27.75" hidden="1" customHeight="1">
      <c r="A47" s="164" t="s">
        <v>132</v>
      </c>
      <c r="B47" s="26" t="s">
        <v>45</v>
      </c>
      <c r="C47" s="26" t="s">
        <v>55</v>
      </c>
      <c r="D47" s="26" t="s">
        <v>131</v>
      </c>
      <c r="E47" s="26" t="s">
        <v>95</v>
      </c>
      <c r="F47" s="163"/>
      <c r="G47" s="157"/>
      <c r="H47" s="157"/>
    </row>
    <row r="48" spans="1:8" ht="30" hidden="1" customHeight="1">
      <c r="A48" s="164" t="s">
        <v>96</v>
      </c>
      <c r="B48" s="26" t="s">
        <v>45</v>
      </c>
      <c r="C48" s="26" t="s">
        <v>55</v>
      </c>
      <c r="D48" s="26" t="s">
        <v>131</v>
      </c>
      <c r="E48" s="26" t="s">
        <v>97</v>
      </c>
      <c r="F48" s="163"/>
      <c r="G48" s="157"/>
      <c r="H48" s="157"/>
    </row>
    <row r="49" spans="1:8" ht="26.25" customHeight="1">
      <c r="A49" s="164" t="s">
        <v>122</v>
      </c>
      <c r="B49" s="26" t="s">
        <v>45</v>
      </c>
      <c r="C49" s="26" t="s">
        <v>49</v>
      </c>
      <c r="D49" s="26" t="s">
        <v>123</v>
      </c>
      <c r="E49" s="26"/>
      <c r="F49" s="163">
        <f>F50</f>
        <v>62.5</v>
      </c>
      <c r="G49" s="163">
        <v>62.5</v>
      </c>
      <c r="H49" s="163">
        <v>62.5</v>
      </c>
    </row>
    <row r="50" spans="1:8" ht="29.25" customHeight="1">
      <c r="A50" s="164" t="s">
        <v>108</v>
      </c>
      <c r="B50" s="26" t="s">
        <v>45</v>
      </c>
      <c r="C50" s="26" t="s">
        <v>49</v>
      </c>
      <c r="D50" s="26" t="s">
        <v>123</v>
      </c>
      <c r="E50" s="26" t="s">
        <v>109</v>
      </c>
      <c r="F50" s="163">
        <f>F51</f>
        <v>62.5</v>
      </c>
      <c r="G50" s="163">
        <v>62.5</v>
      </c>
      <c r="H50" s="163">
        <v>62.5</v>
      </c>
    </row>
    <row r="51" spans="1:8" ht="27" customHeight="1">
      <c r="A51" s="164" t="s">
        <v>110</v>
      </c>
      <c r="B51" s="26" t="s">
        <v>45</v>
      </c>
      <c r="C51" s="26" t="s">
        <v>49</v>
      </c>
      <c r="D51" s="26" t="s">
        <v>123</v>
      </c>
      <c r="E51" s="26" t="s">
        <v>111</v>
      </c>
      <c r="F51" s="163">
        <v>62.5</v>
      </c>
      <c r="G51" s="163">
        <v>62.5</v>
      </c>
      <c r="H51" s="163">
        <v>62.5</v>
      </c>
    </row>
    <row r="52" spans="1:8" ht="27" customHeight="1">
      <c r="A52" s="161" t="s">
        <v>321</v>
      </c>
      <c r="B52" s="28" t="s">
        <v>45</v>
      </c>
      <c r="C52" s="28" t="s">
        <v>51</v>
      </c>
      <c r="D52" s="28"/>
      <c r="E52" s="28"/>
      <c r="F52" s="160">
        <f>F53</f>
        <v>8.1999999999999993</v>
      </c>
      <c r="G52" s="157"/>
      <c r="H52" s="157"/>
    </row>
    <row r="53" spans="1:8" ht="15.75" customHeight="1">
      <c r="A53" s="162" t="s">
        <v>274</v>
      </c>
      <c r="B53" s="26" t="s">
        <v>45</v>
      </c>
      <c r="C53" s="26" t="s">
        <v>51</v>
      </c>
      <c r="D53" s="26" t="s">
        <v>273</v>
      </c>
      <c r="E53" s="26" t="s">
        <v>275</v>
      </c>
      <c r="F53" s="163">
        <f>F54</f>
        <v>8.1999999999999993</v>
      </c>
      <c r="G53" s="157"/>
      <c r="H53" s="157"/>
    </row>
    <row r="54" spans="1:8" ht="19.5" customHeight="1">
      <c r="A54" s="164" t="s">
        <v>272</v>
      </c>
      <c r="B54" s="26" t="s">
        <v>45</v>
      </c>
      <c r="C54" s="26" t="s">
        <v>51</v>
      </c>
      <c r="D54" s="26" t="s">
        <v>273</v>
      </c>
      <c r="E54" s="26" t="s">
        <v>276</v>
      </c>
      <c r="F54" s="163">
        <v>8.1999999999999993</v>
      </c>
      <c r="G54" s="157"/>
      <c r="H54" s="157"/>
    </row>
    <row r="55" spans="1:8" ht="17.25" customHeight="1">
      <c r="A55" s="161" t="s">
        <v>52</v>
      </c>
      <c r="B55" s="28" t="s">
        <v>45</v>
      </c>
      <c r="C55" s="28" t="s">
        <v>53</v>
      </c>
      <c r="D55" s="28"/>
      <c r="E55" s="28"/>
      <c r="F55" s="160">
        <f>SUM(F56)</f>
        <v>4</v>
      </c>
      <c r="G55" s="160">
        <f t="shared" ref="G55:H55" si="10">SUM(G56)</f>
        <v>10</v>
      </c>
      <c r="H55" s="160">
        <f t="shared" si="10"/>
        <v>10</v>
      </c>
    </row>
    <row r="56" spans="1:8" ht="16.5" customHeight="1">
      <c r="A56" s="162" t="s">
        <v>278</v>
      </c>
      <c r="B56" s="26" t="s">
        <v>45</v>
      </c>
      <c r="C56" s="26" t="s">
        <v>53</v>
      </c>
      <c r="D56" s="26" t="s">
        <v>279</v>
      </c>
      <c r="E56" s="33"/>
      <c r="F56" s="163">
        <f>SUM(F58)</f>
        <v>4</v>
      </c>
      <c r="G56" s="163">
        <f t="shared" ref="G56:H56" si="11">SUM(G58)</f>
        <v>10</v>
      </c>
      <c r="H56" s="163">
        <f t="shared" si="11"/>
        <v>10</v>
      </c>
    </row>
    <row r="57" spans="1:8" ht="15" customHeight="1">
      <c r="A57" s="162" t="s">
        <v>280</v>
      </c>
      <c r="B57" s="26" t="s">
        <v>45</v>
      </c>
      <c r="C57" s="26" t="s">
        <v>53</v>
      </c>
      <c r="D57" s="26" t="s">
        <v>281</v>
      </c>
      <c r="E57" s="33">
        <v>800</v>
      </c>
      <c r="F57" s="163">
        <f>F58</f>
        <v>4</v>
      </c>
      <c r="G57" s="163">
        <f t="shared" ref="G57:H57" si="12">G58</f>
        <v>10</v>
      </c>
      <c r="H57" s="163">
        <f t="shared" si="12"/>
        <v>10</v>
      </c>
    </row>
    <row r="58" spans="1:8" ht="15" customHeight="1">
      <c r="A58" s="162" t="s">
        <v>282</v>
      </c>
      <c r="B58" s="26" t="s">
        <v>45</v>
      </c>
      <c r="C58" s="26" t="s">
        <v>53</v>
      </c>
      <c r="D58" s="26" t="s">
        <v>281</v>
      </c>
      <c r="E58" s="26" t="s">
        <v>283</v>
      </c>
      <c r="F58" s="163">
        <v>4</v>
      </c>
      <c r="G58" s="187">
        <v>10</v>
      </c>
      <c r="H58" s="187">
        <v>10</v>
      </c>
    </row>
    <row r="59" spans="1:8" ht="0.75" hidden="1" customHeight="1">
      <c r="A59" s="161" t="s">
        <v>54</v>
      </c>
      <c r="B59" s="28" t="s">
        <v>45</v>
      </c>
      <c r="C59" s="28" t="s">
        <v>55</v>
      </c>
      <c r="D59" s="26"/>
      <c r="E59" s="26"/>
      <c r="F59" s="160">
        <f>F60</f>
        <v>0</v>
      </c>
      <c r="G59" s="157"/>
      <c r="H59" s="157"/>
    </row>
    <row r="60" spans="1:8" ht="26.25" hidden="1" customHeight="1">
      <c r="A60" s="159" t="s">
        <v>122</v>
      </c>
      <c r="B60" s="28" t="s">
        <v>45</v>
      </c>
      <c r="C60" s="28" t="s">
        <v>55</v>
      </c>
      <c r="D60" s="28" t="s">
        <v>337</v>
      </c>
      <c r="E60" s="26"/>
      <c r="F60" s="163">
        <f>F61</f>
        <v>0</v>
      </c>
      <c r="G60" s="157"/>
      <c r="H60" s="157"/>
    </row>
    <row r="61" spans="1:8" ht="25.5" hidden="1" customHeight="1">
      <c r="A61" s="164" t="s">
        <v>108</v>
      </c>
      <c r="B61" s="26" t="s">
        <v>45</v>
      </c>
      <c r="C61" s="26" t="s">
        <v>55</v>
      </c>
      <c r="D61" s="26" t="s">
        <v>337</v>
      </c>
      <c r="E61" s="26" t="s">
        <v>109</v>
      </c>
      <c r="F61" s="163">
        <f>F62</f>
        <v>0</v>
      </c>
      <c r="G61" s="157"/>
      <c r="H61" s="157"/>
    </row>
    <row r="62" spans="1:8" ht="30" hidden="1" customHeight="1">
      <c r="A62" s="164" t="s">
        <v>110</v>
      </c>
      <c r="B62" s="26" t="s">
        <v>45</v>
      </c>
      <c r="C62" s="26" t="s">
        <v>55</v>
      </c>
      <c r="D62" s="26" t="s">
        <v>337</v>
      </c>
      <c r="E62" s="26" t="s">
        <v>111</v>
      </c>
      <c r="F62" s="163">
        <v>0</v>
      </c>
      <c r="G62" s="157"/>
      <c r="H62" s="157"/>
    </row>
    <row r="63" spans="1:8" ht="15.75" customHeight="1">
      <c r="A63" s="161" t="s">
        <v>328</v>
      </c>
      <c r="B63" s="28" t="s">
        <v>47</v>
      </c>
      <c r="C63" s="28"/>
      <c r="D63" s="28"/>
      <c r="E63" s="32"/>
      <c r="F63" s="160">
        <f>F64</f>
        <v>412.90000000000003</v>
      </c>
      <c r="G63" s="160">
        <f t="shared" ref="G63:H63" si="13">G64</f>
        <v>389.09999999999997</v>
      </c>
      <c r="H63" s="160">
        <f t="shared" si="13"/>
        <v>397.8</v>
      </c>
    </row>
    <row r="64" spans="1:8" ht="16.5" customHeight="1">
      <c r="A64" s="161" t="s">
        <v>57</v>
      </c>
      <c r="B64" s="28" t="s">
        <v>47</v>
      </c>
      <c r="C64" s="28" t="s">
        <v>58</v>
      </c>
      <c r="D64" s="28"/>
      <c r="E64" s="32"/>
      <c r="F64" s="160">
        <f>F67+F71</f>
        <v>412.90000000000003</v>
      </c>
      <c r="G64" s="160">
        <f t="shared" ref="G64:H64" si="14">G67+G71</f>
        <v>389.09999999999997</v>
      </c>
      <c r="H64" s="160">
        <f t="shared" si="14"/>
        <v>397.8</v>
      </c>
    </row>
    <row r="65" spans="1:17" ht="15" customHeight="1">
      <c r="A65" s="162" t="s">
        <v>133</v>
      </c>
      <c r="B65" s="26" t="s">
        <v>47</v>
      </c>
      <c r="C65" s="26" t="s">
        <v>58</v>
      </c>
      <c r="D65" s="26" t="s">
        <v>125</v>
      </c>
      <c r="E65" s="33"/>
      <c r="F65" s="163">
        <f>F66</f>
        <v>412.90000000000003</v>
      </c>
      <c r="G65" s="163">
        <f t="shared" ref="G65:H65" si="15">G66</f>
        <v>389.09999999999997</v>
      </c>
      <c r="H65" s="163">
        <f t="shared" si="15"/>
        <v>397.8</v>
      </c>
    </row>
    <row r="66" spans="1:17" ht="25.5" customHeight="1">
      <c r="A66" s="162" t="s">
        <v>134</v>
      </c>
      <c r="B66" s="26" t="s">
        <v>47</v>
      </c>
      <c r="C66" s="26" t="s">
        <v>58</v>
      </c>
      <c r="D66" s="26" t="s">
        <v>135</v>
      </c>
      <c r="E66" s="33"/>
      <c r="F66" s="163">
        <f>F67+F71</f>
        <v>412.90000000000003</v>
      </c>
      <c r="G66" s="163">
        <f t="shared" ref="G66:H66" si="16">G67+G71</f>
        <v>389.09999999999997</v>
      </c>
      <c r="H66" s="163">
        <f t="shared" si="16"/>
        <v>397.8</v>
      </c>
    </row>
    <row r="67" spans="1:17" ht="17.25" customHeight="1">
      <c r="A67" s="164" t="s">
        <v>104</v>
      </c>
      <c r="B67" s="26" t="s">
        <v>47</v>
      </c>
      <c r="C67" s="26" t="s">
        <v>58</v>
      </c>
      <c r="D67" s="26" t="s">
        <v>135</v>
      </c>
      <c r="E67" s="26" t="s">
        <v>93</v>
      </c>
      <c r="F67" s="163">
        <f>F68+F70+F69</f>
        <v>353.6</v>
      </c>
      <c r="G67" s="163">
        <f t="shared" ref="G67:H67" si="17">G68+G70+G69</f>
        <v>357.7</v>
      </c>
      <c r="H67" s="163">
        <f t="shared" si="17"/>
        <v>357.7</v>
      </c>
    </row>
    <row r="68" spans="1:17" ht="18" customHeight="1">
      <c r="A68" s="164" t="s">
        <v>132</v>
      </c>
      <c r="B68" s="26" t="s">
        <v>47</v>
      </c>
      <c r="C68" s="26" t="s">
        <v>58</v>
      </c>
      <c r="D68" s="26" t="s">
        <v>135</v>
      </c>
      <c r="E68" s="26" t="s">
        <v>95</v>
      </c>
      <c r="F68" s="163">
        <v>272.3</v>
      </c>
      <c r="G68" s="163">
        <v>275.5</v>
      </c>
      <c r="H68" s="163">
        <v>275.5</v>
      </c>
    </row>
    <row r="69" spans="1:17" ht="24">
      <c r="A69" s="164" t="s">
        <v>106</v>
      </c>
      <c r="B69" s="26" t="s">
        <v>47</v>
      </c>
      <c r="C69" s="26" t="s">
        <v>58</v>
      </c>
      <c r="D69" s="26" t="s">
        <v>135</v>
      </c>
      <c r="E69" s="26" t="s">
        <v>107</v>
      </c>
      <c r="F69" s="163">
        <v>0.9</v>
      </c>
      <c r="G69" s="163">
        <v>0.9</v>
      </c>
      <c r="H69" s="163">
        <v>0.9</v>
      </c>
    </row>
    <row r="70" spans="1:17" ht="35.25" customHeight="1">
      <c r="A70" s="164" t="s">
        <v>96</v>
      </c>
      <c r="B70" s="26" t="s">
        <v>47</v>
      </c>
      <c r="C70" s="26" t="s">
        <v>58</v>
      </c>
      <c r="D70" s="26" t="s">
        <v>135</v>
      </c>
      <c r="E70" s="26" t="s">
        <v>97</v>
      </c>
      <c r="F70" s="163">
        <v>80.400000000000006</v>
      </c>
      <c r="G70" s="163">
        <v>81.3</v>
      </c>
      <c r="H70" s="163">
        <v>81.3</v>
      </c>
    </row>
    <row r="71" spans="1:17" ht="27.75" customHeight="1">
      <c r="A71" s="164" t="s">
        <v>108</v>
      </c>
      <c r="B71" s="26" t="s">
        <v>47</v>
      </c>
      <c r="C71" s="26" t="s">
        <v>58</v>
      </c>
      <c r="D71" s="26" t="s">
        <v>135</v>
      </c>
      <c r="E71" s="26" t="s">
        <v>109</v>
      </c>
      <c r="F71" s="163">
        <f>F72</f>
        <v>59.3</v>
      </c>
      <c r="G71" s="33">
        <v>31.4</v>
      </c>
      <c r="H71" s="33">
        <v>40.1</v>
      </c>
    </row>
    <row r="72" spans="1:17" ht="26.25" customHeight="1">
      <c r="A72" s="164" t="s">
        <v>110</v>
      </c>
      <c r="B72" s="26" t="s">
        <v>47</v>
      </c>
      <c r="C72" s="26" t="s">
        <v>58</v>
      </c>
      <c r="D72" s="26" t="s">
        <v>135</v>
      </c>
      <c r="E72" s="26" t="s">
        <v>111</v>
      </c>
      <c r="F72" s="163">
        <v>59.3</v>
      </c>
      <c r="G72" s="33">
        <v>31.4</v>
      </c>
      <c r="H72" s="33">
        <v>40.1</v>
      </c>
    </row>
    <row r="73" spans="1:17" ht="20.25" hidden="1" customHeight="1">
      <c r="A73" s="161" t="s">
        <v>59</v>
      </c>
      <c r="B73" s="28" t="s">
        <v>58</v>
      </c>
      <c r="C73" s="28"/>
      <c r="D73" s="28"/>
      <c r="E73" s="32"/>
      <c r="F73" s="160">
        <f>F74</f>
        <v>0</v>
      </c>
      <c r="G73" s="157"/>
      <c r="H73" s="157"/>
      <c r="K73" s="31" t="s">
        <v>92</v>
      </c>
      <c r="L73" s="31">
        <v>815</v>
      </c>
      <c r="M73" s="31">
        <v>4</v>
      </c>
      <c r="N73" s="31">
        <v>12</v>
      </c>
      <c r="O73" s="31" t="s">
        <v>162</v>
      </c>
      <c r="P73" s="31">
        <v>120</v>
      </c>
      <c r="Q73" s="31">
        <v>254.4</v>
      </c>
    </row>
    <row r="74" spans="1:17" ht="13.5" hidden="1" customHeight="1">
      <c r="A74" s="161" t="s">
        <v>60</v>
      </c>
      <c r="B74" s="28" t="s">
        <v>58</v>
      </c>
      <c r="C74" s="28" t="s">
        <v>61</v>
      </c>
      <c r="D74" s="28"/>
      <c r="E74" s="32" t="s">
        <v>144</v>
      </c>
      <c r="F74" s="160">
        <f>F75</f>
        <v>0</v>
      </c>
      <c r="G74" s="157"/>
      <c r="H74" s="157"/>
      <c r="K74" s="31" t="s">
        <v>94</v>
      </c>
      <c r="L74" s="31">
        <v>815</v>
      </c>
      <c r="M74" s="31">
        <v>4</v>
      </c>
      <c r="N74" s="31">
        <v>12</v>
      </c>
      <c r="O74" s="31" t="s">
        <v>162</v>
      </c>
      <c r="P74" s="31">
        <v>121</v>
      </c>
      <c r="Q74" s="31">
        <v>177.6</v>
      </c>
    </row>
    <row r="75" spans="1:17" ht="23.25" hidden="1" customHeight="1">
      <c r="A75" s="166" t="s">
        <v>145</v>
      </c>
      <c r="B75" s="34" t="s">
        <v>58</v>
      </c>
      <c r="C75" s="34" t="s">
        <v>61</v>
      </c>
      <c r="D75" s="34" t="s">
        <v>146</v>
      </c>
      <c r="E75" s="35"/>
      <c r="F75" s="167">
        <f>F76+F101+F98</f>
        <v>0</v>
      </c>
      <c r="G75" s="157"/>
      <c r="H75" s="157"/>
      <c r="K75" s="31" t="s">
        <v>96</v>
      </c>
      <c r="L75" s="31">
        <v>815</v>
      </c>
      <c r="M75" s="31">
        <v>4</v>
      </c>
      <c r="N75" s="31">
        <v>12</v>
      </c>
      <c r="O75" s="31" t="s">
        <v>162</v>
      </c>
      <c r="P75" s="31">
        <v>129</v>
      </c>
      <c r="Q75" s="31">
        <v>76.8</v>
      </c>
    </row>
    <row r="76" spans="1:17" ht="12.75" hidden="1" customHeight="1">
      <c r="A76" s="166" t="s">
        <v>147</v>
      </c>
      <c r="B76" s="34" t="s">
        <v>58</v>
      </c>
      <c r="C76" s="34" t="s">
        <v>61</v>
      </c>
      <c r="D76" s="34" t="s">
        <v>148</v>
      </c>
      <c r="E76" s="35"/>
      <c r="F76" s="167">
        <f>F77</f>
        <v>0</v>
      </c>
      <c r="G76" s="157"/>
      <c r="H76" s="157"/>
      <c r="K76" s="31" t="s">
        <v>108</v>
      </c>
      <c r="L76" s="31">
        <v>815</v>
      </c>
      <c r="M76" s="31">
        <v>4</v>
      </c>
      <c r="N76" s="31">
        <v>12</v>
      </c>
      <c r="O76" s="31" t="s">
        <v>162</v>
      </c>
      <c r="P76" s="31">
        <v>240</v>
      </c>
      <c r="Q76" s="31">
        <v>37.5</v>
      </c>
    </row>
    <row r="77" spans="1:17" ht="24" hidden="1" customHeight="1">
      <c r="A77" s="162" t="s">
        <v>108</v>
      </c>
      <c r="B77" s="34" t="s">
        <v>58</v>
      </c>
      <c r="C77" s="34" t="s">
        <v>61</v>
      </c>
      <c r="D77" s="34" t="s">
        <v>148</v>
      </c>
      <c r="E77" s="26" t="s">
        <v>109</v>
      </c>
      <c r="F77" s="163">
        <f>F78</f>
        <v>0</v>
      </c>
      <c r="G77" s="157"/>
      <c r="H77" s="157"/>
      <c r="K77" s="31" t="s">
        <v>110</v>
      </c>
      <c r="L77" s="31">
        <v>815</v>
      </c>
      <c r="M77" s="31">
        <v>4</v>
      </c>
      <c r="N77" s="31">
        <v>12</v>
      </c>
      <c r="O77" s="31" t="s">
        <v>162</v>
      </c>
      <c r="P77" s="31">
        <v>244</v>
      </c>
      <c r="Q77" s="31">
        <v>37.5</v>
      </c>
    </row>
    <row r="78" spans="1:17" ht="24.75" hidden="1" customHeight="1">
      <c r="A78" s="162" t="s">
        <v>110</v>
      </c>
      <c r="B78" s="34" t="s">
        <v>58</v>
      </c>
      <c r="C78" s="34" t="s">
        <v>61</v>
      </c>
      <c r="D78" s="34" t="s">
        <v>148</v>
      </c>
      <c r="E78" s="26" t="s">
        <v>111</v>
      </c>
      <c r="F78" s="163"/>
      <c r="G78" s="157"/>
      <c r="H78" s="157"/>
    </row>
    <row r="79" spans="1:17" ht="13.5" hidden="1" customHeight="1">
      <c r="A79" s="168" t="s">
        <v>62</v>
      </c>
      <c r="B79" s="28" t="s">
        <v>49</v>
      </c>
      <c r="C79" s="28"/>
      <c r="D79" s="28"/>
      <c r="E79" s="28"/>
      <c r="F79" s="160">
        <f>F80+F90</f>
        <v>0</v>
      </c>
      <c r="G79" s="157"/>
      <c r="H79" s="157"/>
    </row>
    <row r="80" spans="1:17" ht="13.5" hidden="1" customHeight="1">
      <c r="A80" s="168" t="s">
        <v>153</v>
      </c>
      <c r="B80" s="26" t="s">
        <v>49</v>
      </c>
      <c r="C80" s="26" t="s">
        <v>64</v>
      </c>
      <c r="D80" s="26"/>
      <c r="E80" s="26"/>
      <c r="F80" s="160">
        <f>F84+F87+F81</f>
        <v>0</v>
      </c>
      <c r="G80" s="157"/>
      <c r="H80" s="157"/>
    </row>
    <row r="81" spans="1:8" ht="14.25" hidden="1" customHeight="1">
      <c r="A81" s="164" t="s">
        <v>226</v>
      </c>
      <c r="B81" s="26" t="s">
        <v>49</v>
      </c>
      <c r="C81" s="26" t="s">
        <v>64</v>
      </c>
      <c r="D81" s="26" t="s">
        <v>227</v>
      </c>
      <c r="E81" s="26"/>
      <c r="F81" s="163">
        <f>F82</f>
        <v>0</v>
      </c>
      <c r="G81" s="157"/>
      <c r="H81" s="157"/>
    </row>
    <row r="82" spans="1:8" ht="14.25" hidden="1" customHeight="1">
      <c r="A82" s="162" t="s">
        <v>108</v>
      </c>
      <c r="B82" s="26" t="s">
        <v>49</v>
      </c>
      <c r="C82" s="26" t="s">
        <v>64</v>
      </c>
      <c r="D82" s="26" t="s">
        <v>227</v>
      </c>
      <c r="E82" s="26" t="s">
        <v>109</v>
      </c>
      <c r="F82" s="163">
        <f>F83</f>
        <v>0</v>
      </c>
      <c r="G82" s="157"/>
      <c r="H82" s="157"/>
    </row>
    <row r="83" spans="1:8" ht="14.25" hidden="1" customHeight="1">
      <c r="A83" s="162" t="s">
        <v>110</v>
      </c>
      <c r="B83" s="26" t="s">
        <v>49</v>
      </c>
      <c r="C83" s="26" t="s">
        <v>64</v>
      </c>
      <c r="D83" s="26" t="s">
        <v>227</v>
      </c>
      <c r="E83" s="26" t="s">
        <v>111</v>
      </c>
      <c r="F83" s="163"/>
      <c r="G83" s="157"/>
      <c r="H83" s="157"/>
    </row>
    <row r="84" spans="1:8" ht="14.25" hidden="1" customHeight="1">
      <c r="A84" s="162" t="s">
        <v>154</v>
      </c>
      <c r="B84" s="26" t="s">
        <v>49</v>
      </c>
      <c r="C84" s="26" t="s">
        <v>64</v>
      </c>
      <c r="D84" s="26" t="s">
        <v>155</v>
      </c>
      <c r="E84" s="26"/>
      <c r="F84" s="163"/>
      <c r="G84" s="157"/>
      <c r="H84" s="157"/>
    </row>
    <row r="85" spans="1:8" ht="13.5" hidden="1" customHeight="1">
      <c r="A85" s="162" t="s">
        <v>108</v>
      </c>
      <c r="B85" s="26" t="s">
        <v>49</v>
      </c>
      <c r="C85" s="26" t="s">
        <v>64</v>
      </c>
      <c r="D85" s="26" t="s">
        <v>155</v>
      </c>
      <c r="E85" s="26" t="s">
        <v>109</v>
      </c>
      <c r="F85" s="163">
        <f>F86</f>
        <v>0</v>
      </c>
      <c r="G85" s="157"/>
      <c r="H85" s="157"/>
    </row>
    <row r="86" spans="1:8" ht="13.5" hidden="1" customHeight="1">
      <c r="A86" s="162" t="s">
        <v>110</v>
      </c>
      <c r="B86" s="26" t="s">
        <v>49</v>
      </c>
      <c r="C86" s="26" t="s">
        <v>64</v>
      </c>
      <c r="D86" s="26" t="s">
        <v>155</v>
      </c>
      <c r="E86" s="26" t="s">
        <v>111</v>
      </c>
      <c r="F86" s="163"/>
      <c r="G86" s="157"/>
      <c r="H86" s="157"/>
    </row>
    <row r="87" spans="1:8" ht="13.5" hidden="1" customHeight="1">
      <c r="A87" s="162" t="s">
        <v>156</v>
      </c>
      <c r="B87" s="26" t="s">
        <v>49</v>
      </c>
      <c r="C87" s="26" t="s">
        <v>64</v>
      </c>
      <c r="D87" s="26" t="s">
        <v>157</v>
      </c>
      <c r="E87" s="26"/>
      <c r="F87" s="163">
        <f>F88</f>
        <v>0</v>
      </c>
      <c r="G87" s="157"/>
      <c r="H87" s="157"/>
    </row>
    <row r="88" spans="1:8" ht="14.25" hidden="1" customHeight="1">
      <c r="A88" s="162" t="s">
        <v>108</v>
      </c>
      <c r="B88" s="26" t="s">
        <v>49</v>
      </c>
      <c r="C88" s="26" t="s">
        <v>64</v>
      </c>
      <c r="D88" s="26" t="s">
        <v>157</v>
      </c>
      <c r="E88" s="26" t="s">
        <v>109</v>
      </c>
      <c r="F88" s="163">
        <f>F89</f>
        <v>0</v>
      </c>
      <c r="G88" s="157"/>
      <c r="H88" s="157"/>
    </row>
    <row r="89" spans="1:8" ht="14.25" hidden="1" customHeight="1">
      <c r="A89" s="162" t="s">
        <v>110</v>
      </c>
      <c r="B89" s="26" t="s">
        <v>49</v>
      </c>
      <c r="C89" s="26" t="s">
        <v>64</v>
      </c>
      <c r="D89" s="26" t="s">
        <v>157</v>
      </c>
      <c r="E89" s="26" t="s">
        <v>111</v>
      </c>
      <c r="F89" s="163"/>
      <c r="G89" s="157"/>
      <c r="H89" s="157"/>
    </row>
    <row r="90" spans="1:8" ht="13.5" hidden="1" customHeight="1">
      <c r="A90" s="159" t="s">
        <v>65</v>
      </c>
      <c r="B90" s="28" t="s">
        <v>49</v>
      </c>
      <c r="C90" s="28" t="s">
        <v>66</v>
      </c>
      <c r="D90" s="28"/>
      <c r="E90" s="28"/>
      <c r="F90" s="160">
        <f>F91+F92</f>
        <v>0</v>
      </c>
      <c r="G90" s="157"/>
      <c r="H90" s="157"/>
    </row>
    <row r="91" spans="1:8" ht="14.25" hidden="1" customHeight="1">
      <c r="A91" s="162" t="s">
        <v>110</v>
      </c>
      <c r="B91" s="26" t="s">
        <v>49</v>
      </c>
      <c r="C91" s="26" t="s">
        <v>66</v>
      </c>
      <c r="D91" s="26" t="s">
        <v>158</v>
      </c>
      <c r="E91" s="26" t="s">
        <v>111</v>
      </c>
      <c r="F91" s="163"/>
      <c r="G91" s="157"/>
      <c r="H91" s="157"/>
    </row>
    <row r="92" spans="1:8" ht="15" hidden="1" customHeight="1">
      <c r="A92" s="162" t="s">
        <v>161</v>
      </c>
      <c r="B92" s="26" t="s">
        <v>49</v>
      </c>
      <c r="C92" s="26" t="s">
        <v>66</v>
      </c>
      <c r="D92" s="26" t="s">
        <v>162</v>
      </c>
      <c r="E92" s="26"/>
      <c r="F92" s="163">
        <f>F93+F96</f>
        <v>0</v>
      </c>
      <c r="G92" s="157"/>
      <c r="H92" s="157"/>
    </row>
    <row r="93" spans="1:8" ht="15" hidden="1" customHeight="1">
      <c r="A93" s="164" t="s">
        <v>92</v>
      </c>
      <c r="B93" s="26" t="s">
        <v>49</v>
      </c>
      <c r="C93" s="26" t="s">
        <v>66</v>
      </c>
      <c r="D93" s="26" t="s">
        <v>162</v>
      </c>
      <c r="E93" s="26" t="s">
        <v>93</v>
      </c>
      <c r="F93" s="163">
        <f>F94+F95</f>
        <v>0</v>
      </c>
      <c r="G93" s="157"/>
      <c r="H93" s="157"/>
    </row>
    <row r="94" spans="1:8" ht="14.25" hidden="1" customHeight="1">
      <c r="A94" s="164" t="s">
        <v>94</v>
      </c>
      <c r="B94" s="26" t="s">
        <v>49</v>
      </c>
      <c r="C94" s="26" t="s">
        <v>66</v>
      </c>
      <c r="D94" s="26" t="s">
        <v>162</v>
      </c>
      <c r="E94" s="26" t="s">
        <v>95</v>
      </c>
      <c r="F94" s="163"/>
      <c r="G94" s="157"/>
      <c r="H94" s="157"/>
    </row>
    <row r="95" spans="1:8" ht="13.5" hidden="1" customHeight="1">
      <c r="A95" s="164" t="s">
        <v>96</v>
      </c>
      <c r="B95" s="26" t="s">
        <v>49</v>
      </c>
      <c r="C95" s="26" t="s">
        <v>66</v>
      </c>
      <c r="D95" s="26" t="s">
        <v>162</v>
      </c>
      <c r="E95" s="26" t="s">
        <v>97</v>
      </c>
      <c r="F95" s="163"/>
      <c r="G95" s="157"/>
      <c r="H95" s="157"/>
    </row>
    <row r="96" spans="1:8" ht="13.5" hidden="1" customHeight="1">
      <c r="A96" s="162" t="s">
        <v>108</v>
      </c>
      <c r="B96" s="26" t="s">
        <v>49</v>
      </c>
      <c r="C96" s="26" t="s">
        <v>66</v>
      </c>
      <c r="D96" s="26" t="s">
        <v>162</v>
      </c>
      <c r="E96" s="26" t="s">
        <v>109</v>
      </c>
      <c r="F96" s="163">
        <f>F97</f>
        <v>0</v>
      </c>
      <c r="G96" s="157"/>
      <c r="H96" s="157"/>
    </row>
    <row r="97" spans="1:8" ht="12.75" hidden="1" customHeight="1">
      <c r="A97" s="162" t="s">
        <v>110</v>
      </c>
      <c r="B97" s="26" t="s">
        <v>49</v>
      </c>
      <c r="C97" s="26" t="s">
        <v>66</v>
      </c>
      <c r="D97" s="26" t="s">
        <v>162</v>
      </c>
      <c r="E97" s="26" t="s">
        <v>111</v>
      </c>
      <c r="F97" s="163"/>
      <c r="G97" s="157"/>
      <c r="H97" s="157"/>
    </row>
    <row r="98" spans="1:8" ht="23.25" hidden="1" customHeight="1">
      <c r="A98" s="164" t="s">
        <v>176</v>
      </c>
      <c r="B98" s="34" t="s">
        <v>58</v>
      </c>
      <c r="C98" s="34" t="s">
        <v>61</v>
      </c>
      <c r="D98" s="34" t="s">
        <v>263</v>
      </c>
      <c r="E98" s="26"/>
      <c r="F98" s="163">
        <f>F99</f>
        <v>0</v>
      </c>
      <c r="G98" s="157"/>
      <c r="H98" s="157"/>
    </row>
    <row r="99" spans="1:8" ht="24" hidden="1" customHeight="1">
      <c r="A99" s="162" t="s">
        <v>108</v>
      </c>
      <c r="B99" s="34" t="s">
        <v>58</v>
      </c>
      <c r="C99" s="34" t="s">
        <v>61</v>
      </c>
      <c r="D99" s="34" t="s">
        <v>263</v>
      </c>
      <c r="E99" s="26" t="s">
        <v>109</v>
      </c>
      <c r="F99" s="163">
        <f>F100</f>
        <v>0</v>
      </c>
      <c r="G99" s="157"/>
      <c r="H99" s="157"/>
    </row>
    <row r="100" spans="1:8" ht="24.75" hidden="1" customHeight="1">
      <c r="A100" s="162" t="s">
        <v>110</v>
      </c>
      <c r="B100" s="34" t="s">
        <v>58</v>
      </c>
      <c r="C100" s="34" t="s">
        <v>61</v>
      </c>
      <c r="D100" s="34" t="s">
        <v>263</v>
      </c>
      <c r="E100" s="26" t="s">
        <v>111</v>
      </c>
      <c r="F100" s="163"/>
      <c r="G100" s="157"/>
      <c r="H100" s="157"/>
    </row>
    <row r="101" spans="1:8" ht="24.75" hidden="1" customHeight="1">
      <c r="A101" s="164" t="s">
        <v>177</v>
      </c>
      <c r="B101" s="34" t="s">
        <v>58</v>
      </c>
      <c r="C101" s="34" t="s">
        <v>61</v>
      </c>
      <c r="D101" s="34" t="s">
        <v>264</v>
      </c>
      <c r="E101" s="26"/>
      <c r="F101" s="163">
        <f>F102</f>
        <v>0</v>
      </c>
      <c r="G101" s="157"/>
      <c r="H101" s="157"/>
    </row>
    <row r="102" spans="1:8" ht="24" hidden="1" customHeight="1">
      <c r="A102" s="162" t="s">
        <v>108</v>
      </c>
      <c r="B102" s="34" t="s">
        <v>58</v>
      </c>
      <c r="C102" s="34" t="s">
        <v>61</v>
      </c>
      <c r="D102" s="34" t="s">
        <v>264</v>
      </c>
      <c r="E102" s="26" t="s">
        <v>109</v>
      </c>
      <c r="F102" s="163">
        <f>F103</f>
        <v>0</v>
      </c>
      <c r="G102" s="157"/>
      <c r="H102" s="157"/>
    </row>
    <row r="103" spans="1:8" ht="15" hidden="1" customHeight="1">
      <c r="A103" s="162" t="s">
        <v>110</v>
      </c>
      <c r="B103" s="34" t="s">
        <v>58</v>
      </c>
      <c r="C103" s="34" t="s">
        <v>61</v>
      </c>
      <c r="D103" s="34" t="s">
        <v>264</v>
      </c>
      <c r="E103" s="26" t="s">
        <v>111</v>
      </c>
      <c r="F103" s="163"/>
      <c r="G103" s="157"/>
      <c r="H103" s="157"/>
    </row>
    <row r="104" spans="1:8" ht="0.75" hidden="1" customHeight="1">
      <c r="A104" s="169" t="s">
        <v>327</v>
      </c>
      <c r="B104" s="45" t="s">
        <v>58</v>
      </c>
      <c r="C104" s="45"/>
      <c r="D104" s="34"/>
      <c r="E104" s="26"/>
      <c r="F104" s="160">
        <f>F105</f>
        <v>0</v>
      </c>
      <c r="G104" s="157"/>
      <c r="H104" s="157"/>
    </row>
    <row r="105" spans="1:8" ht="17.25" hidden="1" customHeight="1">
      <c r="A105" s="170" t="s">
        <v>60</v>
      </c>
      <c r="B105" s="45" t="s">
        <v>58</v>
      </c>
      <c r="C105" s="45" t="s">
        <v>61</v>
      </c>
      <c r="D105" s="34"/>
      <c r="E105" s="26"/>
      <c r="F105" s="163">
        <f>F106</f>
        <v>0</v>
      </c>
      <c r="G105" s="157"/>
      <c r="H105" s="157"/>
    </row>
    <row r="106" spans="1:8" ht="27" hidden="1" customHeight="1">
      <c r="A106" s="73" t="s">
        <v>145</v>
      </c>
      <c r="B106" s="34" t="s">
        <v>58</v>
      </c>
      <c r="C106" s="34" t="s">
        <v>61</v>
      </c>
      <c r="D106" s="34" t="s">
        <v>148</v>
      </c>
      <c r="E106" s="26"/>
      <c r="F106" s="163">
        <f>F107</f>
        <v>0</v>
      </c>
      <c r="G106" s="157"/>
      <c r="H106" s="157"/>
    </row>
    <row r="107" spans="1:8" ht="24" hidden="1" customHeight="1">
      <c r="A107" s="171" t="s">
        <v>108</v>
      </c>
      <c r="B107" s="34" t="s">
        <v>58</v>
      </c>
      <c r="C107" s="34" t="s">
        <v>61</v>
      </c>
      <c r="D107" s="34" t="s">
        <v>148</v>
      </c>
      <c r="E107" s="26" t="s">
        <v>109</v>
      </c>
      <c r="F107" s="163">
        <f>F108</f>
        <v>0</v>
      </c>
      <c r="G107" s="157"/>
      <c r="H107" s="157"/>
    </row>
    <row r="108" spans="1:8" ht="25.5" hidden="1" customHeight="1">
      <c r="A108" s="171" t="s">
        <v>110</v>
      </c>
      <c r="B108" s="34" t="s">
        <v>58</v>
      </c>
      <c r="C108" s="34" t="s">
        <v>61</v>
      </c>
      <c r="D108" s="34" t="s">
        <v>148</v>
      </c>
      <c r="E108" s="26" t="s">
        <v>111</v>
      </c>
      <c r="F108" s="163">
        <v>0</v>
      </c>
      <c r="G108" s="157"/>
      <c r="H108" s="157"/>
    </row>
    <row r="109" spans="1:8" ht="16.5" hidden="1" customHeight="1">
      <c r="A109" s="161" t="s">
        <v>326</v>
      </c>
      <c r="B109" s="45" t="s">
        <v>49</v>
      </c>
      <c r="C109" s="34"/>
      <c r="D109" s="34"/>
      <c r="E109" s="26"/>
      <c r="F109" s="160">
        <f>F110</f>
        <v>0</v>
      </c>
      <c r="G109" s="157"/>
      <c r="H109" s="157"/>
    </row>
    <row r="110" spans="1:8" ht="18" hidden="1" customHeight="1">
      <c r="A110" s="172" t="s">
        <v>65</v>
      </c>
      <c r="B110" s="45" t="s">
        <v>49</v>
      </c>
      <c r="C110" s="28" t="s">
        <v>66</v>
      </c>
      <c r="D110" s="34"/>
      <c r="E110" s="26"/>
      <c r="F110" s="163">
        <f>F111+F113</f>
        <v>0</v>
      </c>
      <c r="G110" s="157"/>
      <c r="H110" s="157"/>
    </row>
    <row r="111" spans="1:8" ht="0.75" hidden="1" customHeight="1">
      <c r="A111" s="164" t="s">
        <v>108</v>
      </c>
      <c r="B111" s="26" t="s">
        <v>49</v>
      </c>
      <c r="C111" s="26" t="s">
        <v>66</v>
      </c>
      <c r="D111" s="26" t="s">
        <v>314</v>
      </c>
      <c r="E111" s="26" t="s">
        <v>109</v>
      </c>
      <c r="F111" s="163">
        <f>F112</f>
        <v>0</v>
      </c>
      <c r="G111" s="157"/>
      <c r="H111" s="157"/>
    </row>
    <row r="112" spans="1:8" ht="0.75" hidden="1" customHeight="1">
      <c r="A112" s="162" t="s">
        <v>110</v>
      </c>
      <c r="B112" s="26" t="s">
        <v>49</v>
      </c>
      <c r="C112" s="26" t="s">
        <v>66</v>
      </c>
      <c r="D112" s="26" t="s">
        <v>314</v>
      </c>
      <c r="E112" s="26" t="s">
        <v>111</v>
      </c>
      <c r="F112" s="163">
        <v>0</v>
      </c>
      <c r="G112" s="157"/>
      <c r="H112" s="157"/>
    </row>
    <row r="113" spans="1:8" ht="24" hidden="1" customHeight="1">
      <c r="A113" s="164" t="s">
        <v>108</v>
      </c>
      <c r="B113" s="26" t="s">
        <v>49</v>
      </c>
      <c r="C113" s="26" t="s">
        <v>66</v>
      </c>
      <c r="D113" s="26" t="s">
        <v>158</v>
      </c>
      <c r="E113" s="26" t="s">
        <v>109</v>
      </c>
      <c r="F113" s="163">
        <f>F114</f>
        <v>0</v>
      </c>
      <c r="G113" s="157"/>
      <c r="H113" s="157"/>
    </row>
    <row r="114" spans="1:8" ht="24" hidden="1" customHeight="1">
      <c r="A114" s="162" t="s">
        <v>110</v>
      </c>
      <c r="B114" s="26" t="s">
        <v>49</v>
      </c>
      <c r="C114" s="26" t="s">
        <v>66</v>
      </c>
      <c r="D114" s="26" t="s">
        <v>158</v>
      </c>
      <c r="E114" s="26" t="s">
        <v>111</v>
      </c>
      <c r="F114" s="163">
        <v>0</v>
      </c>
      <c r="G114" s="157"/>
      <c r="H114" s="157"/>
    </row>
    <row r="115" spans="1:8" ht="15" customHeight="1">
      <c r="A115" s="161" t="s">
        <v>325</v>
      </c>
      <c r="B115" s="28" t="s">
        <v>68</v>
      </c>
      <c r="C115" s="32"/>
      <c r="D115" s="32"/>
      <c r="E115" s="36"/>
      <c r="F115" s="160">
        <f>F135+F120+F158+F116</f>
        <v>3978</v>
      </c>
      <c r="G115" s="160">
        <f t="shared" ref="G115:H115" si="18">G135+G120+G158+G116</f>
        <v>306.7</v>
      </c>
      <c r="H115" s="160">
        <f t="shared" si="18"/>
        <v>422.2</v>
      </c>
    </row>
    <row r="116" spans="1:8" ht="15" customHeight="1">
      <c r="A116" s="173" t="s">
        <v>69</v>
      </c>
      <c r="B116" s="76" t="s">
        <v>68</v>
      </c>
      <c r="C116" s="76" t="s">
        <v>45</v>
      </c>
      <c r="D116" s="77" t="s">
        <v>339</v>
      </c>
      <c r="E116" s="36"/>
      <c r="F116" s="160">
        <f>F117</f>
        <v>150</v>
      </c>
      <c r="G116" s="157"/>
      <c r="H116" s="157"/>
    </row>
    <row r="117" spans="1:8" ht="15" customHeight="1">
      <c r="A117" s="174" t="s">
        <v>338</v>
      </c>
      <c r="B117" s="77" t="s">
        <v>68</v>
      </c>
      <c r="C117" s="77" t="s">
        <v>45</v>
      </c>
      <c r="D117" s="77" t="s">
        <v>340</v>
      </c>
      <c r="E117" s="36"/>
      <c r="F117" s="163">
        <f>F118</f>
        <v>150</v>
      </c>
      <c r="G117" s="157"/>
      <c r="H117" s="157"/>
    </row>
    <row r="118" spans="1:8" ht="24" customHeight="1">
      <c r="A118" s="175" t="s">
        <v>108</v>
      </c>
      <c r="B118" s="77" t="s">
        <v>68</v>
      </c>
      <c r="C118" s="77" t="s">
        <v>45</v>
      </c>
      <c r="D118" s="77" t="s">
        <v>340</v>
      </c>
      <c r="E118" s="37">
        <v>240</v>
      </c>
      <c r="F118" s="163">
        <f>F119</f>
        <v>150</v>
      </c>
      <c r="G118" s="157"/>
      <c r="H118" s="157"/>
    </row>
    <row r="119" spans="1:8" ht="25.5" customHeight="1">
      <c r="A119" s="162" t="s">
        <v>110</v>
      </c>
      <c r="B119" s="77" t="s">
        <v>68</v>
      </c>
      <c r="C119" s="77" t="s">
        <v>45</v>
      </c>
      <c r="D119" s="77" t="s">
        <v>340</v>
      </c>
      <c r="E119" s="37">
        <v>244</v>
      </c>
      <c r="F119" s="163">
        <v>150</v>
      </c>
      <c r="G119" s="157"/>
      <c r="H119" s="157"/>
    </row>
    <row r="120" spans="1:8" ht="16.5" customHeight="1">
      <c r="A120" s="161" t="s">
        <v>70</v>
      </c>
      <c r="B120" s="28" t="s">
        <v>68</v>
      </c>
      <c r="C120" s="28" t="s">
        <v>47</v>
      </c>
      <c r="D120" s="26"/>
      <c r="E120" s="36"/>
      <c r="F120" s="160">
        <f>F121</f>
        <v>704.6</v>
      </c>
      <c r="G120" s="157"/>
      <c r="H120" s="157"/>
    </row>
    <row r="121" spans="1:8" ht="14.25" customHeight="1">
      <c r="A121" s="162" t="s">
        <v>170</v>
      </c>
      <c r="B121" s="26" t="s">
        <v>68</v>
      </c>
      <c r="C121" s="26" t="s">
        <v>47</v>
      </c>
      <c r="D121" s="38" t="s">
        <v>171</v>
      </c>
      <c r="E121" s="37"/>
      <c r="F121" s="163">
        <f>F122+F124+F126+F129+F132</f>
        <v>704.6</v>
      </c>
      <c r="G121" s="157"/>
      <c r="H121" s="157"/>
    </row>
    <row r="122" spans="1:8" ht="27.75" customHeight="1">
      <c r="A122" s="164" t="s">
        <v>108</v>
      </c>
      <c r="B122" s="26" t="s">
        <v>68</v>
      </c>
      <c r="C122" s="26" t="s">
        <v>47</v>
      </c>
      <c r="D122" s="38" t="s">
        <v>311</v>
      </c>
      <c r="E122" s="44">
        <v>240</v>
      </c>
      <c r="F122" s="163">
        <f>F123</f>
        <v>10.199999999999999</v>
      </c>
      <c r="G122" s="157"/>
      <c r="H122" s="157"/>
    </row>
    <row r="123" spans="1:8" ht="28.5" customHeight="1">
      <c r="A123" s="162" t="s">
        <v>110</v>
      </c>
      <c r="B123" s="26" t="s">
        <v>68</v>
      </c>
      <c r="C123" s="26" t="s">
        <v>47</v>
      </c>
      <c r="D123" s="38" t="s">
        <v>311</v>
      </c>
      <c r="E123" s="44">
        <v>244</v>
      </c>
      <c r="F123" s="163">
        <v>10.199999999999999</v>
      </c>
      <c r="G123" s="157"/>
      <c r="H123" s="157"/>
    </row>
    <row r="124" spans="1:8" ht="24">
      <c r="A124" s="164" t="s">
        <v>108</v>
      </c>
      <c r="B124" s="26" t="s">
        <v>68</v>
      </c>
      <c r="C124" s="26" t="s">
        <v>47</v>
      </c>
      <c r="D124" s="38" t="s">
        <v>172</v>
      </c>
      <c r="E124" s="44">
        <v>240</v>
      </c>
      <c r="F124" s="163">
        <f>F125</f>
        <v>234.3</v>
      </c>
      <c r="G124" s="157"/>
      <c r="H124" s="157"/>
    </row>
    <row r="125" spans="1:8" ht="23.25" customHeight="1">
      <c r="A125" s="162" t="s">
        <v>110</v>
      </c>
      <c r="B125" s="26" t="s">
        <v>68</v>
      </c>
      <c r="C125" s="26" t="s">
        <v>47</v>
      </c>
      <c r="D125" s="33" t="s">
        <v>172</v>
      </c>
      <c r="E125" s="26" t="s">
        <v>111</v>
      </c>
      <c r="F125" s="163">
        <v>234.3</v>
      </c>
      <c r="G125" s="157"/>
      <c r="H125" s="157"/>
    </row>
    <row r="126" spans="1:8" ht="25.5" customHeight="1">
      <c r="A126" s="162" t="s">
        <v>352</v>
      </c>
      <c r="B126" s="26" t="s">
        <v>68</v>
      </c>
      <c r="C126" s="26" t="s">
        <v>47</v>
      </c>
      <c r="D126" s="33" t="s">
        <v>353</v>
      </c>
      <c r="E126" s="26"/>
      <c r="F126" s="163">
        <f>F127</f>
        <v>266</v>
      </c>
      <c r="G126" s="157"/>
      <c r="H126" s="157"/>
    </row>
    <row r="127" spans="1:8" ht="23.25" customHeight="1">
      <c r="A127" s="164" t="s">
        <v>108</v>
      </c>
      <c r="B127" s="26" t="s">
        <v>68</v>
      </c>
      <c r="C127" s="26" t="s">
        <v>47</v>
      </c>
      <c r="D127" s="33" t="s">
        <v>353</v>
      </c>
      <c r="E127" s="26" t="s">
        <v>109</v>
      </c>
      <c r="F127" s="163">
        <f>F128</f>
        <v>266</v>
      </c>
      <c r="G127" s="157"/>
      <c r="H127" s="157"/>
    </row>
    <row r="128" spans="1:8" ht="26.25" customHeight="1">
      <c r="A128" s="162" t="s">
        <v>110</v>
      </c>
      <c r="B128" s="26" t="s">
        <v>68</v>
      </c>
      <c r="C128" s="26" t="s">
        <v>47</v>
      </c>
      <c r="D128" s="33" t="s">
        <v>353</v>
      </c>
      <c r="E128" s="26" t="s">
        <v>111</v>
      </c>
      <c r="F128" s="163">
        <v>266</v>
      </c>
      <c r="G128" s="157"/>
      <c r="H128" s="157"/>
    </row>
    <row r="129" spans="1:8" ht="19.5" customHeight="1">
      <c r="A129" s="162" t="s">
        <v>320</v>
      </c>
      <c r="B129" s="40" t="s">
        <v>68</v>
      </c>
      <c r="C129" s="40" t="s">
        <v>47</v>
      </c>
      <c r="D129" s="33" t="s">
        <v>353</v>
      </c>
      <c r="E129" s="26"/>
      <c r="F129" s="163">
        <f>F130</f>
        <v>53.2</v>
      </c>
      <c r="G129" s="157"/>
      <c r="H129" s="157"/>
    </row>
    <row r="130" spans="1:8" ht="18.75" customHeight="1">
      <c r="A130" s="162" t="s">
        <v>274</v>
      </c>
      <c r="B130" s="40" t="s">
        <v>68</v>
      </c>
      <c r="C130" s="40" t="s">
        <v>47</v>
      </c>
      <c r="D130" s="33" t="s">
        <v>353</v>
      </c>
      <c r="E130" s="41">
        <v>500</v>
      </c>
      <c r="F130" s="163">
        <f>F131</f>
        <v>53.2</v>
      </c>
      <c r="G130" s="157"/>
      <c r="H130" s="157"/>
    </row>
    <row r="131" spans="1:8" ht="18" customHeight="1">
      <c r="A131" s="164" t="s">
        <v>272</v>
      </c>
      <c r="B131" s="26" t="s">
        <v>68</v>
      </c>
      <c r="C131" s="26" t="s">
        <v>47</v>
      </c>
      <c r="D131" s="33" t="s">
        <v>353</v>
      </c>
      <c r="E131" s="39">
        <v>540</v>
      </c>
      <c r="F131" s="163">
        <v>53.2</v>
      </c>
      <c r="G131" s="157"/>
      <c r="H131" s="157"/>
    </row>
    <row r="132" spans="1:8" ht="24.75" customHeight="1">
      <c r="A132" s="162" t="s">
        <v>176</v>
      </c>
      <c r="B132" s="26" t="s">
        <v>68</v>
      </c>
      <c r="C132" s="26" t="s">
        <v>47</v>
      </c>
      <c r="D132" s="33" t="s">
        <v>354</v>
      </c>
      <c r="E132" s="39"/>
      <c r="F132" s="163">
        <f>F133</f>
        <v>140.9</v>
      </c>
      <c r="G132" s="157"/>
      <c r="H132" s="157"/>
    </row>
    <row r="133" spans="1:8" ht="25.5" customHeight="1">
      <c r="A133" s="164" t="s">
        <v>108</v>
      </c>
      <c r="B133" s="26" t="s">
        <v>68</v>
      </c>
      <c r="C133" s="26" t="s">
        <v>47</v>
      </c>
      <c r="D133" s="33" t="s">
        <v>354</v>
      </c>
      <c r="E133" s="26" t="s">
        <v>109</v>
      </c>
      <c r="F133" s="163">
        <f>F134</f>
        <v>140.9</v>
      </c>
      <c r="G133" s="157"/>
      <c r="H133" s="157"/>
    </row>
    <row r="134" spans="1:8" ht="26.25" customHeight="1">
      <c r="A134" s="162" t="s">
        <v>110</v>
      </c>
      <c r="B134" s="26" t="s">
        <v>68</v>
      </c>
      <c r="C134" s="26" t="s">
        <v>47</v>
      </c>
      <c r="D134" s="33" t="s">
        <v>354</v>
      </c>
      <c r="E134" s="26" t="s">
        <v>111</v>
      </c>
      <c r="F134" s="163">
        <v>140.9</v>
      </c>
      <c r="G134" s="157"/>
      <c r="H134" s="157"/>
    </row>
    <row r="135" spans="1:8" ht="17.25" customHeight="1">
      <c r="A135" s="161" t="s">
        <v>71</v>
      </c>
      <c r="B135" s="28" t="s">
        <v>68</v>
      </c>
      <c r="C135" s="28" t="s">
        <v>58</v>
      </c>
      <c r="D135" s="33"/>
      <c r="E135" s="39"/>
      <c r="F135" s="160">
        <f>F139+F141+F144+F153+F156+F146+F136</f>
        <v>2914.1</v>
      </c>
      <c r="G135" s="160">
        <f t="shared" ref="G135:H135" si="19">G139+G141+G144+G153+G156+G146+G136</f>
        <v>306.7</v>
      </c>
      <c r="H135" s="160">
        <f t="shared" si="19"/>
        <v>422.2</v>
      </c>
    </row>
    <row r="136" spans="1:8" ht="27" customHeight="1">
      <c r="A136" s="162" t="s">
        <v>366</v>
      </c>
      <c r="B136" s="26" t="s">
        <v>68</v>
      </c>
      <c r="C136" s="26" t="s">
        <v>58</v>
      </c>
      <c r="D136" s="33" t="s">
        <v>367</v>
      </c>
      <c r="E136" s="39"/>
      <c r="F136" s="163">
        <f>F137</f>
        <v>784.9</v>
      </c>
      <c r="G136" s="157"/>
      <c r="H136" s="157"/>
    </row>
    <row r="137" spans="1:8" ht="28.5" customHeight="1">
      <c r="A137" s="164" t="s">
        <v>108</v>
      </c>
      <c r="B137" s="26" t="s">
        <v>68</v>
      </c>
      <c r="C137" s="26" t="s">
        <v>58</v>
      </c>
      <c r="D137" s="33" t="s">
        <v>367</v>
      </c>
      <c r="E137" s="39">
        <v>240</v>
      </c>
      <c r="F137" s="163">
        <f>F138</f>
        <v>784.9</v>
      </c>
      <c r="G137" s="157"/>
      <c r="H137" s="157"/>
    </row>
    <row r="138" spans="1:8" ht="27.75" customHeight="1">
      <c r="A138" s="164" t="s">
        <v>110</v>
      </c>
      <c r="B138" s="26" t="s">
        <v>68</v>
      </c>
      <c r="C138" s="26" t="s">
        <v>58</v>
      </c>
      <c r="D138" s="33" t="s">
        <v>367</v>
      </c>
      <c r="E138" s="39">
        <v>244</v>
      </c>
      <c r="F138" s="163">
        <v>784.9</v>
      </c>
      <c r="G138" s="157"/>
      <c r="H138" s="157"/>
    </row>
    <row r="139" spans="1:8" ht="24" customHeight="1">
      <c r="A139" s="164" t="s">
        <v>108</v>
      </c>
      <c r="B139" s="26" t="s">
        <v>68</v>
      </c>
      <c r="C139" s="26" t="s">
        <v>58</v>
      </c>
      <c r="D139" s="33" t="s">
        <v>312</v>
      </c>
      <c r="E139" s="26" t="s">
        <v>109</v>
      </c>
      <c r="F139" s="163">
        <f>F140</f>
        <v>476.1</v>
      </c>
      <c r="G139" s="157"/>
      <c r="H139" s="157"/>
    </row>
    <row r="140" spans="1:8" ht="25.5" customHeight="1">
      <c r="A140" s="164" t="s">
        <v>110</v>
      </c>
      <c r="B140" s="26" t="s">
        <v>68</v>
      </c>
      <c r="C140" s="26" t="s">
        <v>58</v>
      </c>
      <c r="D140" s="33" t="s">
        <v>312</v>
      </c>
      <c r="E140" s="26" t="s">
        <v>111</v>
      </c>
      <c r="F140" s="163">
        <v>476.1</v>
      </c>
      <c r="G140" s="157"/>
      <c r="H140" s="157" t="s">
        <v>351</v>
      </c>
    </row>
    <row r="141" spans="1:8" ht="24">
      <c r="A141" s="164" t="s">
        <v>108</v>
      </c>
      <c r="B141" s="26" t="s">
        <v>68</v>
      </c>
      <c r="C141" s="26" t="s">
        <v>58</v>
      </c>
      <c r="D141" s="33" t="s">
        <v>175</v>
      </c>
      <c r="E141" s="26" t="s">
        <v>109</v>
      </c>
      <c r="F141" s="163">
        <f>F142</f>
        <v>468.8</v>
      </c>
      <c r="G141" s="163">
        <f t="shared" ref="G141:H141" si="20">G142</f>
        <v>287.2</v>
      </c>
      <c r="H141" s="163">
        <f t="shared" si="20"/>
        <v>402.7</v>
      </c>
    </row>
    <row r="142" spans="1:8" ht="25.5" customHeight="1">
      <c r="A142" s="164" t="s">
        <v>110</v>
      </c>
      <c r="B142" s="26" t="s">
        <v>68</v>
      </c>
      <c r="C142" s="26" t="s">
        <v>58</v>
      </c>
      <c r="D142" s="33" t="s">
        <v>175</v>
      </c>
      <c r="E142" s="26" t="s">
        <v>111</v>
      </c>
      <c r="F142" s="163">
        <v>468.8</v>
      </c>
      <c r="G142" s="33">
        <v>287.2</v>
      </c>
      <c r="H142" s="33">
        <v>402.7</v>
      </c>
    </row>
    <row r="143" spans="1:8" ht="27.75" customHeight="1">
      <c r="A143" s="171" t="s">
        <v>176</v>
      </c>
      <c r="B143" s="26" t="s">
        <v>68</v>
      </c>
      <c r="C143" s="26" t="s">
        <v>58</v>
      </c>
      <c r="D143" s="26" t="s">
        <v>323</v>
      </c>
      <c r="E143" s="26"/>
      <c r="F143" s="163">
        <f>F144</f>
        <v>86.2</v>
      </c>
      <c r="G143" s="157"/>
      <c r="H143" s="157"/>
    </row>
    <row r="144" spans="1:8" ht="28.5" customHeight="1">
      <c r="A144" s="164" t="s">
        <v>108</v>
      </c>
      <c r="B144" s="26" t="s">
        <v>68</v>
      </c>
      <c r="C144" s="26" t="s">
        <v>58</v>
      </c>
      <c r="D144" s="26" t="s">
        <v>323</v>
      </c>
      <c r="E144" s="26" t="s">
        <v>109</v>
      </c>
      <c r="F144" s="163">
        <f>F145</f>
        <v>86.2</v>
      </c>
      <c r="G144" s="157"/>
      <c r="H144" s="157"/>
    </row>
    <row r="145" spans="1:8" ht="26.25" customHeight="1">
      <c r="A145" s="162" t="s">
        <v>110</v>
      </c>
      <c r="B145" s="26" t="s">
        <v>68</v>
      </c>
      <c r="C145" s="26" t="s">
        <v>58</v>
      </c>
      <c r="D145" s="26" t="s">
        <v>323</v>
      </c>
      <c r="E145" s="26" t="s">
        <v>111</v>
      </c>
      <c r="F145" s="163">
        <v>86.2</v>
      </c>
      <c r="G145" s="157"/>
      <c r="H145" s="157"/>
    </row>
    <row r="146" spans="1:8" ht="26.25" customHeight="1">
      <c r="A146" s="162" t="s">
        <v>364</v>
      </c>
      <c r="B146" s="26" t="s">
        <v>68</v>
      </c>
      <c r="C146" s="26" t="s">
        <v>58</v>
      </c>
      <c r="D146" s="26" t="s">
        <v>365</v>
      </c>
      <c r="E146" s="26"/>
      <c r="F146" s="163">
        <f>F147+F150</f>
        <v>84.7</v>
      </c>
      <c r="G146" s="157"/>
      <c r="H146" s="157"/>
    </row>
    <row r="147" spans="1:8" ht="19.5" customHeight="1">
      <c r="A147" s="164" t="s">
        <v>104</v>
      </c>
      <c r="B147" s="26" t="s">
        <v>68</v>
      </c>
      <c r="C147" s="26" t="s">
        <v>58</v>
      </c>
      <c r="D147" s="26" t="s">
        <v>365</v>
      </c>
      <c r="E147" s="26" t="s">
        <v>93</v>
      </c>
      <c r="F147" s="163">
        <f>F148+F149</f>
        <v>80.5</v>
      </c>
      <c r="G147" s="157"/>
      <c r="H147" s="157"/>
    </row>
    <row r="148" spans="1:8" ht="20.25" customHeight="1">
      <c r="A148" s="164" t="s">
        <v>132</v>
      </c>
      <c r="B148" s="26" t="s">
        <v>68</v>
      </c>
      <c r="C148" s="26" t="s">
        <v>58</v>
      </c>
      <c r="D148" s="26" t="s">
        <v>365</v>
      </c>
      <c r="E148" s="26" t="s">
        <v>95</v>
      </c>
      <c r="F148" s="163">
        <v>61.8</v>
      </c>
      <c r="G148" s="157"/>
      <c r="H148" s="157"/>
    </row>
    <row r="149" spans="1:8" ht="26.25" customHeight="1">
      <c r="A149" s="164" t="s">
        <v>96</v>
      </c>
      <c r="B149" s="26" t="s">
        <v>68</v>
      </c>
      <c r="C149" s="26" t="s">
        <v>58</v>
      </c>
      <c r="D149" s="26" t="s">
        <v>365</v>
      </c>
      <c r="E149" s="26" t="s">
        <v>97</v>
      </c>
      <c r="F149" s="163">
        <v>18.7</v>
      </c>
      <c r="G149" s="157"/>
      <c r="H149" s="157"/>
    </row>
    <row r="150" spans="1:8" ht="26.25" customHeight="1">
      <c r="A150" s="164" t="s">
        <v>108</v>
      </c>
      <c r="B150" s="26" t="s">
        <v>68</v>
      </c>
      <c r="C150" s="26" t="s">
        <v>58</v>
      </c>
      <c r="D150" s="26" t="s">
        <v>365</v>
      </c>
      <c r="E150" s="26" t="s">
        <v>109</v>
      </c>
      <c r="F150" s="163">
        <f>F151</f>
        <v>4.2</v>
      </c>
      <c r="G150" s="157"/>
      <c r="H150" s="157"/>
    </row>
    <row r="151" spans="1:8" ht="26.25" customHeight="1">
      <c r="A151" s="164" t="s">
        <v>110</v>
      </c>
      <c r="B151" s="26" t="s">
        <v>68</v>
      </c>
      <c r="C151" s="26" t="s">
        <v>58</v>
      </c>
      <c r="D151" s="26" t="s">
        <v>365</v>
      </c>
      <c r="E151" s="26" t="s">
        <v>111</v>
      </c>
      <c r="F151" s="163">
        <v>4.2</v>
      </c>
      <c r="G151" s="157"/>
      <c r="H151" s="157"/>
    </row>
    <row r="152" spans="1:8" ht="16.5" customHeight="1">
      <c r="A152" s="162" t="s">
        <v>317</v>
      </c>
      <c r="B152" s="26" t="s">
        <v>68</v>
      </c>
      <c r="C152" s="26" t="s">
        <v>58</v>
      </c>
      <c r="D152" s="26" t="s">
        <v>318</v>
      </c>
      <c r="E152" s="26"/>
      <c r="F152" s="163">
        <f>F153</f>
        <v>993.9</v>
      </c>
      <c r="G152" s="157"/>
      <c r="H152" s="157"/>
    </row>
    <row r="153" spans="1:8" ht="28.5" customHeight="1">
      <c r="A153" s="164" t="s">
        <v>108</v>
      </c>
      <c r="B153" s="26" t="s">
        <v>68</v>
      </c>
      <c r="C153" s="26" t="s">
        <v>58</v>
      </c>
      <c r="D153" s="26" t="s">
        <v>318</v>
      </c>
      <c r="E153" s="26" t="s">
        <v>109</v>
      </c>
      <c r="F153" s="163">
        <f>F154</f>
        <v>993.9</v>
      </c>
      <c r="G153" s="157"/>
      <c r="H153" s="157"/>
    </row>
    <row r="154" spans="1:8" ht="27.75" customHeight="1">
      <c r="A154" s="162" t="s">
        <v>110</v>
      </c>
      <c r="B154" s="26" t="s">
        <v>68</v>
      </c>
      <c r="C154" s="26" t="s">
        <v>58</v>
      </c>
      <c r="D154" s="26" t="s">
        <v>318</v>
      </c>
      <c r="E154" s="26" t="s">
        <v>111</v>
      </c>
      <c r="F154" s="163">
        <v>993.9</v>
      </c>
      <c r="G154" s="157"/>
      <c r="H154" s="157"/>
    </row>
    <row r="155" spans="1:8" ht="17.25" customHeight="1">
      <c r="A155" s="162" t="s">
        <v>320</v>
      </c>
      <c r="B155" s="26" t="s">
        <v>68</v>
      </c>
      <c r="C155" s="26" t="s">
        <v>58</v>
      </c>
      <c r="D155" s="26" t="s">
        <v>318</v>
      </c>
      <c r="E155" s="26"/>
      <c r="F155" s="163">
        <f>F156</f>
        <v>19.5</v>
      </c>
      <c r="G155" s="163">
        <f t="shared" ref="G155:H155" si="21">G156</f>
        <v>19.5</v>
      </c>
      <c r="H155" s="163">
        <f t="shared" si="21"/>
        <v>19.5</v>
      </c>
    </row>
    <row r="156" spans="1:8" ht="20.25" customHeight="1">
      <c r="A156" s="162" t="s">
        <v>274</v>
      </c>
      <c r="B156" s="26" t="s">
        <v>68</v>
      </c>
      <c r="C156" s="26" t="s">
        <v>58</v>
      </c>
      <c r="D156" s="26" t="s">
        <v>318</v>
      </c>
      <c r="E156" s="26" t="s">
        <v>275</v>
      </c>
      <c r="F156" s="163">
        <f>F157</f>
        <v>19.5</v>
      </c>
      <c r="G156" s="163">
        <f t="shared" ref="G156:H156" si="22">G157</f>
        <v>19.5</v>
      </c>
      <c r="H156" s="163">
        <f t="shared" si="22"/>
        <v>19.5</v>
      </c>
    </row>
    <row r="157" spans="1:8" ht="17.25" customHeight="1">
      <c r="A157" s="162" t="s">
        <v>272</v>
      </c>
      <c r="B157" s="26" t="s">
        <v>68</v>
      </c>
      <c r="C157" s="26" t="s">
        <v>58</v>
      </c>
      <c r="D157" s="26" t="s">
        <v>318</v>
      </c>
      <c r="E157" s="26" t="s">
        <v>276</v>
      </c>
      <c r="F157" s="163">
        <v>19.5</v>
      </c>
      <c r="G157" s="163">
        <v>19.5</v>
      </c>
      <c r="H157" s="163">
        <v>19.5</v>
      </c>
    </row>
    <row r="158" spans="1:8" ht="15.75" customHeight="1">
      <c r="A158" s="161" t="s">
        <v>266</v>
      </c>
      <c r="B158" s="28" t="s">
        <v>68</v>
      </c>
      <c r="C158" s="28" t="s">
        <v>68</v>
      </c>
      <c r="D158" s="28"/>
      <c r="E158" s="28"/>
      <c r="F158" s="160">
        <f>F159</f>
        <v>209.29999999999998</v>
      </c>
      <c r="G158" s="157"/>
      <c r="H158" s="157"/>
    </row>
    <row r="159" spans="1:8" ht="50.25" customHeight="1">
      <c r="A159" s="162" t="s">
        <v>355</v>
      </c>
      <c r="B159" s="26" t="s">
        <v>68</v>
      </c>
      <c r="C159" s="26" t="s">
        <v>68</v>
      </c>
      <c r="D159" s="26" t="s">
        <v>267</v>
      </c>
      <c r="E159" s="28"/>
      <c r="F159" s="160">
        <f>F160+F164</f>
        <v>209.29999999999998</v>
      </c>
      <c r="G159" s="157"/>
      <c r="H159" s="157"/>
    </row>
    <row r="160" spans="1:8" ht="22.5" customHeight="1">
      <c r="A160" s="164" t="s">
        <v>104</v>
      </c>
      <c r="B160" s="26" t="s">
        <v>68</v>
      </c>
      <c r="C160" s="26" t="s">
        <v>68</v>
      </c>
      <c r="D160" s="26" t="s">
        <v>267</v>
      </c>
      <c r="E160" s="26" t="s">
        <v>93</v>
      </c>
      <c r="F160" s="163">
        <f>F161+F163+F162</f>
        <v>206.7</v>
      </c>
      <c r="G160" s="157"/>
      <c r="H160" s="157"/>
    </row>
    <row r="161" spans="1:8" ht="19.5" customHeight="1">
      <c r="A161" s="164" t="s">
        <v>132</v>
      </c>
      <c r="B161" s="26" t="s">
        <v>68</v>
      </c>
      <c r="C161" s="26" t="s">
        <v>68</v>
      </c>
      <c r="D161" s="26" t="s">
        <v>267</v>
      </c>
      <c r="E161" s="26" t="s">
        <v>95</v>
      </c>
      <c r="F161" s="163">
        <v>155.9</v>
      </c>
      <c r="G161" s="157"/>
      <c r="H161" s="157"/>
    </row>
    <row r="162" spans="1:8" ht="28.5" customHeight="1">
      <c r="A162" s="164" t="s">
        <v>106</v>
      </c>
      <c r="B162" s="26" t="s">
        <v>68</v>
      </c>
      <c r="C162" s="26" t="s">
        <v>68</v>
      </c>
      <c r="D162" s="26" t="s">
        <v>267</v>
      </c>
      <c r="E162" s="26" t="s">
        <v>107</v>
      </c>
      <c r="F162" s="163">
        <v>3.7</v>
      </c>
      <c r="G162" s="157"/>
      <c r="H162" s="157"/>
    </row>
    <row r="163" spans="1:8" ht="37.5" customHeight="1">
      <c r="A163" s="164" t="s">
        <v>96</v>
      </c>
      <c r="B163" s="26" t="s">
        <v>68</v>
      </c>
      <c r="C163" s="26" t="s">
        <v>68</v>
      </c>
      <c r="D163" s="26" t="s">
        <v>267</v>
      </c>
      <c r="E163" s="26" t="s">
        <v>97</v>
      </c>
      <c r="F163" s="163">
        <v>47.1</v>
      </c>
      <c r="G163" s="157"/>
      <c r="H163" s="157"/>
    </row>
    <row r="164" spans="1:8" ht="24" customHeight="1">
      <c r="A164" s="164" t="s">
        <v>108</v>
      </c>
      <c r="B164" s="26" t="s">
        <v>68</v>
      </c>
      <c r="C164" s="26" t="s">
        <v>68</v>
      </c>
      <c r="D164" s="26" t="s">
        <v>267</v>
      </c>
      <c r="E164" s="26" t="s">
        <v>109</v>
      </c>
      <c r="F164" s="163">
        <f>F165</f>
        <v>2.6</v>
      </c>
      <c r="G164" s="157"/>
      <c r="H164" s="157"/>
    </row>
    <row r="165" spans="1:8" ht="28.5" customHeight="1">
      <c r="A165" s="162" t="s">
        <v>110</v>
      </c>
      <c r="B165" s="26" t="s">
        <v>68</v>
      </c>
      <c r="C165" s="26" t="s">
        <v>68</v>
      </c>
      <c r="D165" s="26" t="s">
        <v>267</v>
      </c>
      <c r="E165" s="26" t="s">
        <v>111</v>
      </c>
      <c r="F165" s="163">
        <v>2.6</v>
      </c>
      <c r="G165" s="157"/>
      <c r="H165" s="157"/>
    </row>
    <row r="166" spans="1:8" ht="14.25" customHeight="1">
      <c r="A166" s="161" t="s">
        <v>183</v>
      </c>
      <c r="B166" s="28" t="s">
        <v>73</v>
      </c>
      <c r="C166" s="28"/>
      <c r="D166" s="32"/>
      <c r="E166" s="32"/>
      <c r="F166" s="176">
        <f>F167</f>
        <v>5488.2</v>
      </c>
      <c r="G166" s="176">
        <f t="shared" ref="G166:H166" si="23">G167</f>
        <v>342.3</v>
      </c>
      <c r="H166" s="176">
        <f t="shared" si="23"/>
        <v>342.3</v>
      </c>
    </row>
    <row r="167" spans="1:8" ht="15.75" customHeight="1">
      <c r="A167" s="161" t="s">
        <v>360</v>
      </c>
      <c r="B167" s="28" t="s">
        <v>73</v>
      </c>
      <c r="C167" s="28" t="s">
        <v>45</v>
      </c>
      <c r="D167" s="32"/>
      <c r="E167" s="32"/>
      <c r="F167" s="176">
        <f>F168</f>
        <v>5488.2</v>
      </c>
      <c r="G167" s="176">
        <f t="shared" ref="G167:H167" si="24">G168</f>
        <v>342.3</v>
      </c>
      <c r="H167" s="176">
        <f t="shared" si="24"/>
        <v>342.3</v>
      </c>
    </row>
    <row r="168" spans="1:8" ht="15.75" customHeight="1">
      <c r="A168" s="161" t="s">
        <v>184</v>
      </c>
      <c r="B168" s="26" t="s">
        <v>73</v>
      </c>
      <c r="C168" s="26" t="s">
        <v>45</v>
      </c>
      <c r="D168" s="33" t="s">
        <v>185</v>
      </c>
      <c r="E168" s="33"/>
      <c r="F168" s="177">
        <f>F170+F188+F205+F183+F171+F180+F175</f>
        <v>5488.2</v>
      </c>
      <c r="G168" s="177">
        <f t="shared" ref="G168:H168" si="25">G170+G188+G205+G183+G171+G180</f>
        <v>342.3</v>
      </c>
      <c r="H168" s="177">
        <f t="shared" si="25"/>
        <v>342.3</v>
      </c>
    </row>
    <row r="169" spans="1:8" ht="39" customHeight="1">
      <c r="A169" s="164" t="s">
        <v>356</v>
      </c>
      <c r="B169" s="26" t="s">
        <v>73</v>
      </c>
      <c r="C169" s="26" t="s">
        <v>45</v>
      </c>
      <c r="D169" s="33" t="s">
        <v>382</v>
      </c>
      <c r="E169" s="26"/>
      <c r="F169" s="163">
        <f>F170</f>
        <v>0.5</v>
      </c>
      <c r="G169" s="163">
        <f t="shared" ref="G169:H169" si="26">G170</f>
        <v>0.5</v>
      </c>
      <c r="H169" s="163">
        <f t="shared" si="26"/>
        <v>0.5</v>
      </c>
    </row>
    <row r="170" spans="1:8" ht="21.75" customHeight="1">
      <c r="A170" s="164" t="s">
        <v>191</v>
      </c>
      <c r="B170" s="26" t="s">
        <v>73</v>
      </c>
      <c r="C170" s="26" t="s">
        <v>45</v>
      </c>
      <c r="D170" s="33" t="s">
        <v>382</v>
      </c>
      <c r="E170" s="33">
        <v>112</v>
      </c>
      <c r="F170" s="177">
        <v>0.5</v>
      </c>
      <c r="G170" s="177">
        <v>0.5</v>
      </c>
      <c r="H170" s="177">
        <v>0.5</v>
      </c>
    </row>
    <row r="171" spans="1:8" ht="49.5" customHeight="1">
      <c r="A171" s="164" t="s">
        <v>362</v>
      </c>
      <c r="B171" s="26" t="s">
        <v>73</v>
      </c>
      <c r="C171" s="26" t="s">
        <v>45</v>
      </c>
      <c r="D171" s="33" t="s">
        <v>361</v>
      </c>
      <c r="E171" s="33"/>
      <c r="F171" s="177">
        <f>F172</f>
        <v>1.2</v>
      </c>
      <c r="G171" s="157"/>
      <c r="H171" s="157"/>
    </row>
    <row r="172" spans="1:8" ht="21.75" customHeight="1">
      <c r="A172" s="164" t="s">
        <v>187</v>
      </c>
      <c r="B172" s="26" t="s">
        <v>73</v>
      </c>
      <c r="C172" s="26" t="s">
        <v>45</v>
      </c>
      <c r="D172" s="33" t="s">
        <v>361</v>
      </c>
      <c r="E172" s="33">
        <v>110</v>
      </c>
      <c r="F172" s="177">
        <f>F173+F174</f>
        <v>1.2</v>
      </c>
      <c r="G172" s="157"/>
      <c r="H172" s="157"/>
    </row>
    <row r="173" spans="1:8" ht="24" customHeight="1">
      <c r="A173" s="164" t="s">
        <v>189</v>
      </c>
      <c r="B173" s="26" t="s">
        <v>73</v>
      </c>
      <c r="C173" s="26" t="s">
        <v>45</v>
      </c>
      <c r="D173" s="33" t="s">
        <v>361</v>
      </c>
      <c r="E173" s="33">
        <v>111</v>
      </c>
      <c r="F173" s="177">
        <v>0.9</v>
      </c>
      <c r="G173" s="157"/>
      <c r="H173" s="157"/>
    </row>
    <row r="174" spans="1:8" ht="25.5" customHeight="1">
      <c r="A174" s="164" t="s">
        <v>193</v>
      </c>
      <c r="B174" s="26" t="s">
        <v>73</v>
      </c>
      <c r="C174" s="26" t="s">
        <v>45</v>
      </c>
      <c r="D174" s="33" t="s">
        <v>361</v>
      </c>
      <c r="E174" s="33">
        <v>119</v>
      </c>
      <c r="F174" s="177">
        <v>0.3</v>
      </c>
      <c r="G174" s="157"/>
      <c r="H174" s="157"/>
    </row>
    <row r="175" spans="1:8" ht="25.5" customHeight="1">
      <c r="A175" s="161" t="s">
        <v>384</v>
      </c>
      <c r="B175" s="26" t="s">
        <v>73</v>
      </c>
      <c r="C175" s="26" t="s">
        <v>45</v>
      </c>
      <c r="D175" s="33"/>
      <c r="E175" s="33"/>
      <c r="F175" s="176">
        <f>F176+F178</f>
        <v>834.6</v>
      </c>
      <c r="G175" s="157"/>
      <c r="H175" s="157"/>
    </row>
    <row r="176" spans="1:8" ht="25.5" customHeight="1">
      <c r="A176" s="164" t="s">
        <v>108</v>
      </c>
      <c r="B176" s="26" t="s">
        <v>73</v>
      </c>
      <c r="C176" s="26" t="s">
        <v>45</v>
      </c>
      <c r="D176" s="33" t="s">
        <v>383</v>
      </c>
      <c r="E176" s="33">
        <v>240</v>
      </c>
      <c r="F176" s="177">
        <f>F177</f>
        <v>543</v>
      </c>
      <c r="G176" s="157"/>
      <c r="H176" s="157"/>
    </row>
    <row r="177" spans="1:8" ht="25.5" customHeight="1">
      <c r="A177" s="164" t="s">
        <v>110</v>
      </c>
      <c r="B177" s="26" t="s">
        <v>73</v>
      </c>
      <c r="C177" s="26" t="s">
        <v>45</v>
      </c>
      <c r="D177" s="33" t="s">
        <v>383</v>
      </c>
      <c r="E177" s="33">
        <v>244</v>
      </c>
      <c r="F177" s="177">
        <v>543</v>
      </c>
      <c r="G177" s="157"/>
      <c r="H177" s="157"/>
    </row>
    <row r="178" spans="1:8" ht="25.5" customHeight="1">
      <c r="A178" s="164" t="s">
        <v>108</v>
      </c>
      <c r="B178" s="26" t="s">
        <v>73</v>
      </c>
      <c r="C178" s="26" t="s">
        <v>45</v>
      </c>
      <c r="D178" s="33" t="s">
        <v>385</v>
      </c>
      <c r="E178" s="33">
        <v>240</v>
      </c>
      <c r="F178" s="177">
        <f>F179</f>
        <v>291.60000000000002</v>
      </c>
      <c r="G178" s="157"/>
      <c r="H178" s="157"/>
    </row>
    <row r="179" spans="1:8" ht="25.5" customHeight="1">
      <c r="A179" s="164" t="s">
        <v>110</v>
      </c>
      <c r="B179" s="26" t="s">
        <v>73</v>
      </c>
      <c r="C179" s="26" t="s">
        <v>45</v>
      </c>
      <c r="D179" s="33" t="s">
        <v>385</v>
      </c>
      <c r="E179" s="33">
        <v>244</v>
      </c>
      <c r="F179" s="177">
        <v>291.60000000000002</v>
      </c>
      <c r="G179" s="157"/>
      <c r="H179" s="157"/>
    </row>
    <row r="180" spans="1:8" ht="25.5" customHeight="1">
      <c r="A180" s="161" t="s">
        <v>359</v>
      </c>
      <c r="B180" s="26" t="s">
        <v>73</v>
      </c>
      <c r="C180" s="26" t="s">
        <v>45</v>
      </c>
      <c r="D180" s="33" t="s">
        <v>363</v>
      </c>
      <c r="E180" s="33"/>
      <c r="F180" s="176">
        <f>F181</f>
        <v>1014.4</v>
      </c>
      <c r="G180" s="157"/>
      <c r="H180" s="157"/>
    </row>
    <row r="181" spans="1:8" ht="25.5" customHeight="1">
      <c r="A181" s="164" t="s">
        <v>108</v>
      </c>
      <c r="B181" s="26" t="s">
        <v>73</v>
      </c>
      <c r="C181" s="26" t="s">
        <v>45</v>
      </c>
      <c r="D181" s="33" t="s">
        <v>363</v>
      </c>
      <c r="E181" s="33">
        <v>240</v>
      </c>
      <c r="F181" s="177">
        <f>F182</f>
        <v>1014.4</v>
      </c>
      <c r="G181" s="157"/>
      <c r="H181" s="157"/>
    </row>
    <row r="182" spans="1:8" ht="25.5" customHeight="1">
      <c r="A182" s="164" t="s">
        <v>110</v>
      </c>
      <c r="B182" s="26" t="s">
        <v>73</v>
      </c>
      <c r="C182" s="26" t="s">
        <v>45</v>
      </c>
      <c r="D182" s="33" t="s">
        <v>363</v>
      </c>
      <c r="E182" s="33">
        <v>244</v>
      </c>
      <c r="F182" s="177">
        <v>1014.4</v>
      </c>
      <c r="G182" s="157"/>
      <c r="H182" s="157"/>
    </row>
    <row r="183" spans="1:8" ht="17.25" customHeight="1">
      <c r="A183" s="161" t="s">
        <v>359</v>
      </c>
      <c r="B183" s="26" t="s">
        <v>73</v>
      </c>
      <c r="C183" s="26" t="s">
        <v>45</v>
      </c>
      <c r="D183" s="33" t="s">
        <v>313</v>
      </c>
      <c r="E183" s="33"/>
      <c r="F183" s="176">
        <f>F184+F186</f>
        <v>126</v>
      </c>
      <c r="G183" s="157"/>
      <c r="H183" s="157"/>
    </row>
    <row r="184" spans="1:8" ht="28.5" customHeight="1">
      <c r="A184" s="164" t="s">
        <v>108</v>
      </c>
      <c r="B184" s="26" t="s">
        <v>73</v>
      </c>
      <c r="C184" s="26" t="s">
        <v>45</v>
      </c>
      <c r="D184" s="33" t="s">
        <v>313</v>
      </c>
      <c r="E184" s="33">
        <v>240</v>
      </c>
      <c r="F184" s="177">
        <f>F185</f>
        <v>122.5</v>
      </c>
      <c r="G184" s="157"/>
      <c r="H184" s="157"/>
    </row>
    <row r="185" spans="1:8" ht="28.5" customHeight="1">
      <c r="A185" s="164" t="s">
        <v>110</v>
      </c>
      <c r="B185" s="26" t="s">
        <v>73</v>
      </c>
      <c r="C185" s="26" t="s">
        <v>45</v>
      </c>
      <c r="D185" s="33" t="s">
        <v>313</v>
      </c>
      <c r="E185" s="33">
        <v>244</v>
      </c>
      <c r="F185" s="177">
        <v>122.5</v>
      </c>
      <c r="G185" s="157"/>
      <c r="H185" s="157"/>
    </row>
    <row r="186" spans="1:8" ht="20.25" customHeight="1">
      <c r="A186" s="164" t="s">
        <v>114</v>
      </c>
      <c r="B186" s="26" t="s">
        <v>73</v>
      </c>
      <c r="C186" s="26" t="s">
        <v>45</v>
      </c>
      <c r="D186" s="33" t="s">
        <v>313</v>
      </c>
      <c r="E186" s="33">
        <v>850</v>
      </c>
      <c r="F186" s="177">
        <f>F187</f>
        <v>3.5</v>
      </c>
      <c r="G186" s="157"/>
      <c r="H186" s="157"/>
    </row>
    <row r="187" spans="1:8" ht="18" customHeight="1">
      <c r="A187" s="165" t="s">
        <v>120</v>
      </c>
      <c r="B187" s="26" t="s">
        <v>73</v>
      </c>
      <c r="C187" s="26" t="s">
        <v>45</v>
      </c>
      <c r="D187" s="33" t="s">
        <v>313</v>
      </c>
      <c r="E187" s="33">
        <v>853</v>
      </c>
      <c r="F187" s="177">
        <v>3.5</v>
      </c>
      <c r="G187" s="157"/>
      <c r="H187" s="157"/>
    </row>
    <row r="188" spans="1:8" ht="15" customHeight="1">
      <c r="A188" s="161" t="s">
        <v>186</v>
      </c>
      <c r="B188" s="26" t="s">
        <v>73</v>
      </c>
      <c r="C188" s="26" t="s">
        <v>45</v>
      </c>
      <c r="D188" s="33" t="s">
        <v>165</v>
      </c>
      <c r="E188" s="33"/>
      <c r="F188" s="176">
        <f>F189+F193+F198+F202+F196</f>
        <v>1127.1999999999998</v>
      </c>
      <c r="G188" s="176">
        <f t="shared" ref="G188:H188" si="27">G189+G193+G198+G202+G196</f>
        <v>341.8</v>
      </c>
      <c r="H188" s="176">
        <f t="shared" si="27"/>
        <v>341.8</v>
      </c>
    </row>
    <row r="189" spans="1:8" ht="16.5" customHeight="1">
      <c r="A189" s="164" t="s">
        <v>187</v>
      </c>
      <c r="B189" s="26" t="s">
        <v>73</v>
      </c>
      <c r="C189" s="26" t="s">
        <v>45</v>
      </c>
      <c r="D189" s="33" t="s">
        <v>165</v>
      </c>
      <c r="E189" s="26" t="s">
        <v>188</v>
      </c>
      <c r="F189" s="163">
        <f>F190+F191+F192</f>
        <v>684.4</v>
      </c>
      <c r="G189" s="163">
        <f>G190+G191+G192</f>
        <v>341.8</v>
      </c>
      <c r="H189" s="163">
        <f t="shared" ref="H189" si="28">H190+H191+H192</f>
        <v>341.8</v>
      </c>
    </row>
    <row r="190" spans="1:8" ht="25.5" customHeight="1">
      <c r="A190" s="164" t="s">
        <v>189</v>
      </c>
      <c r="B190" s="26" t="s">
        <v>73</v>
      </c>
      <c r="C190" s="26" t="s">
        <v>45</v>
      </c>
      <c r="D190" s="33" t="s">
        <v>165</v>
      </c>
      <c r="E190" s="26" t="s">
        <v>190</v>
      </c>
      <c r="F190" s="163">
        <v>542.4</v>
      </c>
      <c r="G190" s="188">
        <v>258.3</v>
      </c>
      <c r="H190" s="188">
        <v>258.3</v>
      </c>
    </row>
    <row r="191" spans="1:8" ht="21" customHeight="1">
      <c r="A191" s="164" t="s">
        <v>191</v>
      </c>
      <c r="B191" s="26" t="s">
        <v>73</v>
      </c>
      <c r="C191" s="26" t="s">
        <v>45</v>
      </c>
      <c r="D191" s="33" t="s">
        <v>165</v>
      </c>
      <c r="E191" s="26" t="s">
        <v>192</v>
      </c>
      <c r="F191" s="163">
        <v>6</v>
      </c>
      <c r="G191" s="163">
        <v>6</v>
      </c>
      <c r="H191" s="163">
        <v>6</v>
      </c>
    </row>
    <row r="192" spans="1:8" ht="27.75" customHeight="1">
      <c r="A192" s="164" t="s">
        <v>193</v>
      </c>
      <c r="B192" s="26" t="s">
        <v>73</v>
      </c>
      <c r="C192" s="26" t="s">
        <v>45</v>
      </c>
      <c r="D192" s="33" t="s">
        <v>165</v>
      </c>
      <c r="E192" s="26" t="s">
        <v>194</v>
      </c>
      <c r="F192" s="163">
        <v>136</v>
      </c>
      <c r="G192" s="188">
        <v>77.5</v>
      </c>
      <c r="H192" s="188">
        <v>77.5</v>
      </c>
    </row>
    <row r="193" spans="1:8" ht="27.75" customHeight="1">
      <c r="A193" s="164" t="s">
        <v>108</v>
      </c>
      <c r="B193" s="26" t="s">
        <v>73</v>
      </c>
      <c r="C193" s="26" t="s">
        <v>45</v>
      </c>
      <c r="D193" s="33" t="s">
        <v>165</v>
      </c>
      <c r="E193" s="26" t="s">
        <v>109</v>
      </c>
      <c r="F193" s="163">
        <f>F195+F194</f>
        <v>343.2</v>
      </c>
      <c r="G193" s="157"/>
      <c r="H193" s="157"/>
    </row>
    <row r="194" spans="1:8" ht="27.75" customHeight="1">
      <c r="A194" s="178" t="s">
        <v>342</v>
      </c>
      <c r="B194" s="26" t="s">
        <v>73</v>
      </c>
      <c r="C194" s="26" t="s">
        <v>45</v>
      </c>
      <c r="D194" s="33" t="s">
        <v>165</v>
      </c>
      <c r="E194" s="26" t="s">
        <v>174</v>
      </c>
      <c r="F194" s="163">
        <v>0</v>
      </c>
      <c r="G194" s="157"/>
      <c r="H194" s="157"/>
    </row>
    <row r="195" spans="1:8" ht="25.5" customHeight="1">
      <c r="A195" s="164" t="s">
        <v>110</v>
      </c>
      <c r="B195" s="26" t="s">
        <v>73</v>
      </c>
      <c r="C195" s="26" t="s">
        <v>45</v>
      </c>
      <c r="D195" s="33" t="s">
        <v>165</v>
      </c>
      <c r="E195" s="26" t="s">
        <v>111</v>
      </c>
      <c r="F195" s="163">
        <v>343.2</v>
      </c>
      <c r="G195" s="157"/>
      <c r="H195" s="157"/>
    </row>
    <row r="196" spans="1:8" ht="19.5" customHeight="1">
      <c r="A196" s="164" t="s">
        <v>350</v>
      </c>
      <c r="B196" s="26" t="s">
        <v>73</v>
      </c>
      <c r="C196" s="26" t="s">
        <v>45</v>
      </c>
      <c r="D196" s="33" t="s">
        <v>165</v>
      </c>
      <c r="E196" s="26" t="s">
        <v>308</v>
      </c>
      <c r="F196" s="163">
        <f>F197</f>
        <v>74.099999999999994</v>
      </c>
      <c r="G196" s="157"/>
      <c r="H196" s="157"/>
    </row>
    <row r="197" spans="1:8" ht="25.5" customHeight="1">
      <c r="A197" s="164" t="s">
        <v>307</v>
      </c>
      <c r="B197" s="26" t="s">
        <v>73</v>
      </c>
      <c r="C197" s="26" t="s">
        <v>45</v>
      </c>
      <c r="D197" s="33" t="s">
        <v>165</v>
      </c>
      <c r="E197" s="26" t="s">
        <v>309</v>
      </c>
      <c r="F197" s="163">
        <v>74.099999999999994</v>
      </c>
      <c r="G197" s="157"/>
      <c r="H197" s="157"/>
    </row>
    <row r="198" spans="1:8" ht="16.5" customHeight="1">
      <c r="A198" s="164" t="s">
        <v>114</v>
      </c>
      <c r="B198" s="26" t="s">
        <v>73</v>
      </c>
      <c r="C198" s="26" t="s">
        <v>45</v>
      </c>
      <c r="D198" s="33" t="s">
        <v>165</v>
      </c>
      <c r="E198" s="26" t="s">
        <v>115</v>
      </c>
      <c r="F198" s="163">
        <f>F199+F200+F201</f>
        <v>1.7</v>
      </c>
      <c r="G198" s="157"/>
      <c r="H198" s="157"/>
    </row>
    <row r="199" spans="1:8" ht="16.5" hidden="1" customHeight="1">
      <c r="A199" s="164" t="s">
        <v>116</v>
      </c>
      <c r="B199" s="26" t="s">
        <v>73</v>
      </c>
      <c r="C199" s="26" t="s">
        <v>45</v>
      </c>
      <c r="D199" s="33" t="s">
        <v>165</v>
      </c>
      <c r="E199" s="26" t="s">
        <v>117</v>
      </c>
      <c r="F199" s="163">
        <v>0</v>
      </c>
      <c r="G199" s="157"/>
      <c r="H199" s="157"/>
    </row>
    <row r="200" spans="1:8" ht="15.75" hidden="1" customHeight="1">
      <c r="A200" s="164" t="s">
        <v>195</v>
      </c>
      <c r="B200" s="26" t="s">
        <v>73</v>
      </c>
      <c r="C200" s="26" t="s">
        <v>45</v>
      </c>
      <c r="D200" s="33" t="s">
        <v>165</v>
      </c>
      <c r="E200" s="26" t="s">
        <v>119</v>
      </c>
      <c r="F200" s="163">
        <v>0</v>
      </c>
      <c r="G200" s="157"/>
      <c r="H200" s="157"/>
    </row>
    <row r="201" spans="1:8" ht="16.5" customHeight="1">
      <c r="A201" s="165" t="s">
        <v>120</v>
      </c>
      <c r="B201" s="26" t="s">
        <v>73</v>
      </c>
      <c r="C201" s="26" t="s">
        <v>45</v>
      </c>
      <c r="D201" s="26" t="s">
        <v>165</v>
      </c>
      <c r="E201" s="26" t="s">
        <v>121</v>
      </c>
      <c r="F201" s="163">
        <v>1.7</v>
      </c>
      <c r="G201" s="157"/>
      <c r="H201" s="157"/>
    </row>
    <row r="202" spans="1:8" ht="19.5" customHeight="1">
      <c r="A202" s="162" t="s">
        <v>320</v>
      </c>
      <c r="B202" s="26" t="s">
        <v>73</v>
      </c>
      <c r="C202" s="26" t="s">
        <v>45</v>
      </c>
      <c r="D202" s="26" t="s">
        <v>165</v>
      </c>
      <c r="E202" s="26"/>
      <c r="F202" s="163">
        <f>F203</f>
        <v>23.8</v>
      </c>
      <c r="G202" s="157"/>
      <c r="H202" s="157"/>
    </row>
    <row r="203" spans="1:8" ht="19.5" customHeight="1">
      <c r="A203" s="162" t="s">
        <v>274</v>
      </c>
      <c r="B203" s="26" t="s">
        <v>73</v>
      </c>
      <c r="C203" s="26" t="s">
        <v>45</v>
      </c>
      <c r="D203" s="26" t="s">
        <v>165</v>
      </c>
      <c r="E203" s="26" t="s">
        <v>275</v>
      </c>
      <c r="F203" s="163">
        <f>F204</f>
        <v>23.8</v>
      </c>
      <c r="G203" s="157"/>
      <c r="H203" s="157"/>
    </row>
    <row r="204" spans="1:8" ht="18.75" customHeight="1">
      <c r="A204" s="162" t="s">
        <v>272</v>
      </c>
      <c r="B204" s="26" t="s">
        <v>73</v>
      </c>
      <c r="C204" s="26" t="s">
        <v>45</v>
      </c>
      <c r="D204" s="26" t="s">
        <v>165</v>
      </c>
      <c r="E204" s="26" t="s">
        <v>276</v>
      </c>
      <c r="F204" s="163">
        <v>23.8</v>
      </c>
      <c r="G204" s="157"/>
      <c r="H204" s="157"/>
    </row>
    <row r="205" spans="1:8" ht="25.5" customHeight="1">
      <c r="A205" s="164" t="s">
        <v>358</v>
      </c>
      <c r="B205" s="26" t="s">
        <v>73</v>
      </c>
      <c r="C205" s="26" t="s">
        <v>45</v>
      </c>
      <c r="D205" s="26" t="s">
        <v>343</v>
      </c>
      <c r="E205" s="26"/>
      <c r="F205" s="163">
        <f>F206</f>
        <v>2384.3000000000002</v>
      </c>
      <c r="G205" s="157"/>
      <c r="H205" s="157"/>
    </row>
    <row r="206" spans="1:8" ht="25.5" customHeight="1">
      <c r="A206" s="175" t="s">
        <v>108</v>
      </c>
      <c r="B206" s="26" t="s">
        <v>73</v>
      </c>
      <c r="C206" s="26" t="s">
        <v>45</v>
      </c>
      <c r="D206" s="26" t="s">
        <v>343</v>
      </c>
      <c r="E206" s="26" t="s">
        <v>109</v>
      </c>
      <c r="F206" s="163">
        <f>F207</f>
        <v>2384.3000000000002</v>
      </c>
      <c r="G206" s="157"/>
      <c r="H206" s="157"/>
    </row>
    <row r="207" spans="1:8" ht="25.5" customHeight="1">
      <c r="A207" s="178" t="s">
        <v>342</v>
      </c>
      <c r="B207" s="26" t="s">
        <v>73</v>
      </c>
      <c r="C207" s="26" t="s">
        <v>45</v>
      </c>
      <c r="D207" s="26" t="s">
        <v>343</v>
      </c>
      <c r="E207" s="26" t="s">
        <v>174</v>
      </c>
      <c r="F207" s="163">
        <v>2384.3000000000002</v>
      </c>
      <c r="G207" s="157"/>
      <c r="H207" s="157"/>
    </row>
    <row r="208" spans="1:8" ht="17.25" hidden="1" customHeight="1">
      <c r="A208" s="162" t="s">
        <v>274</v>
      </c>
      <c r="B208" s="26" t="s">
        <v>73</v>
      </c>
      <c r="C208" s="26" t="s">
        <v>45</v>
      </c>
      <c r="D208" s="26" t="s">
        <v>165</v>
      </c>
      <c r="E208" s="26" t="s">
        <v>275</v>
      </c>
      <c r="F208" s="163">
        <f>F209</f>
        <v>0</v>
      </c>
      <c r="G208" s="157"/>
      <c r="H208" s="157"/>
    </row>
    <row r="209" spans="1:8" ht="19.5" hidden="1" customHeight="1">
      <c r="A209" s="162" t="s">
        <v>272</v>
      </c>
      <c r="B209" s="26" t="s">
        <v>73</v>
      </c>
      <c r="C209" s="26" t="s">
        <v>45</v>
      </c>
      <c r="D209" s="26" t="s">
        <v>165</v>
      </c>
      <c r="E209" s="26" t="s">
        <v>276</v>
      </c>
      <c r="F209" s="163">
        <v>0</v>
      </c>
      <c r="G209" s="157"/>
      <c r="H209" s="157"/>
    </row>
    <row r="210" spans="1:8" ht="14.25" customHeight="1">
      <c r="A210" s="179" t="s">
        <v>75</v>
      </c>
      <c r="B210" s="29">
        <v>10</v>
      </c>
      <c r="C210" s="29"/>
      <c r="D210" s="29"/>
      <c r="E210" s="42"/>
      <c r="F210" s="180">
        <f>F211</f>
        <v>99.3</v>
      </c>
      <c r="G210" s="180">
        <f t="shared" ref="G210:H210" si="29">G211</f>
        <v>109.7</v>
      </c>
      <c r="H210" s="180">
        <f t="shared" si="29"/>
        <v>109.7</v>
      </c>
    </row>
    <row r="211" spans="1:8" ht="15" customHeight="1">
      <c r="A211" s="179" t="s">
        <v>76</v>
      </c>
      <c r="B211" s="29">
        <v>10</v>
      </c>
      <c r="C211" s="28" t="s">
        <v>45</v>
      </c>
      <c r="D211" s="28"/>
      <c r="E211" s="28"/>
      <c r="F211" s="176">
        <f>F215</f>
        <v>99.3</v>
      </c>
      <c r="G211" s="176">
        <f t="shared" ref="G211:H211" si="30">G215</f>
        <v>109.7</v>
      </c>
      <c r="H211" s="176">
        <f t="shared" si="30"/>
        <v>109.7</v>
      </c>
    </row>
    <row r="212" spans="1:8" ht="14.25" customHeight="1">
      <c r="A212" s="181" t="s">
        <v>196</v>
      </c>
      <c r="B212" s="30">
        <v>10</v>
      </c>
      <c r="C212" s="26" t="s">
        <v>45</v>
      </c>
      <c r="D212" s="26" t="s">
        <v>197</v>
      </c>
      <c r="E212" s="26"/>
      <c r="F212" s="177">
        <f>F213</f>
        <v>99.3</v>
      </c>
      <c r="G212" s="177">
        <f t="shared" ref="G212:H212" si="31">G213</f>
        <v>109.7</v>
      </c>
      <c r="H212" s="177">
        <f t="shared" si="31"/>
        <v>109.7</v>
      </c>
    </row>
    <row r="213" spans="1:8" ht="18" customHeight="1">
      <c r="A213" s="181" t="s">
        <v>198</v>
      </c>
      <c r="B213" s="30">
        <v>10</v>
      </c>
      <c r="C213" s="26" t="s">
        <v>45</v>
      </c>
      <c r="D213" s="26" t="s">
        <v>173</v>
      </c>
      <c r="E213" s="26"/>
      <c r="F213" s="177">
        <f>F214</f>
        <v>99.3</v>
      </c>
      <c r="G213" s="177">
        <f t="shared" ref="G213:H213" si="32">G214</f>
        <v>109.7</v>
      </c>
      <c r="H213" s="177">
        <f t="shared" si="32"/>
        <v>109.7</v>
      </c>
    </row>
    <row r="214" spans="1:8" ht="24">
      <c r="A214" s="182" t="s">
        <v>199</v>
      </c>
      <c r="B214" s="30">
        <v>10</v>
      </c>
      <c r="C214" s="26" t="s">
        <v>45</v>
      </c>
      <c r="D214" s="26" t="s">
        <v>173</v>
      </c>
      <c r="E214" s="26" t="s">
        <v>200</v>
      </c>
      <c r="F214" s="177">
        <f>F215</f>
        <v>99.3</v>
      </c>
      <c r="G214" s="177">
        <f t="shared" ref="G214:H214" si="33">G215</f>
        <v>109.7</v>
      </c>
      <c r="H214" s="177">
        <f t="shared" si="33"/>
        <v>109.7</v>
      </c>
    </row>
    <row r="215" spans="1:8" ht="24">
      <c r="A215" s="162" t="s">
        <v>207</v>
      </c>
      <c r="B215" s="30">
        <v>10</v>
      </c>
      <c r="C215" s="26" t="s">
        <v>45</v>
      </c>
      <c r="D215" s="26" t="s">
        <v>173</v>
      </c>
      <c r="E215" s="26" t="s">
        <v>228</v>
      </c>
      <c r="F215" s="177">
        <v>99.3</v>
      </c>
      <c r="G215" s="177">
        <v>109.7</v>
      </c>
      <c r="H215" s="177">
        <v>109.7</v>
      </c>
    </row>
    <row r="216" spans="1:8" ht="15.75" customHeight="1">
      <c r="A216" s="183" t="s">
        <v>80</v>
      </c>
      <c r="B216" s="238"/>
      <c r="C216" s="238"/>
      <c r="D216" s="238"/>
      <c r="E216" s="238"/>
      <c r="F216" s="180">
        <f>F210+F166+F115+F109+F63+F12+F104+0.2</f>
        <v>12727.3</v>
      </c>
      <c r="G216" s="180">
        <f t="shared" ref="G216:H216" si="34">G210+G166+G115+G109+G63+G12+G104</f>
        <v>3874.3</v>
      </c>
      <c r="H216" s="180">
        <f t="shared" si="34"/>
        <v>3998.5</v>
      </c>
    </row>
  </sheetData>
  <mergeCells count="16">
    <mergeCell ref="B216:E216"/>
    <mergeCell ref="E1:F1"/>
    <mergeCell ref="F9:F10"/>
    <mergeCell ref="A7:F7"/>
    <mergeCell ref="B2:H2"/>
    <mergeCell ref="B3:H3"/>
    <mergeCell ref="B4:H4"/>
    <mergeCell ref="F8:H8"/>
    <mergeCell ref="A8:A10"/>
    <mergeCell ref="B8:B10"/>
    <mergeCell ref="A6:H6"/>
    <mergeCell ref="C8:C10"/>
    <mergeCell ref="D8:D10"/>
    <mergeCell ref="E8:E10"/>
    <mergeCell ref="G9:G10"/>
    <mergeCell ref="H9:H10"/>
  </mergeCells>
  <phoneticPr fontId="10" type="noConversion"/>
  <pageMargins left="0.98425196850393704" right="0.19685039370078741" top="0.39370078740157483" bottom="0.39370078740157483" header="0.51181102362204722" footer="0.51181102362204722"/>
  <pageSetup paperSize="9" scale="66" orientation="portrait" r:id="rId1"/>
  <headerFooter alignWithMargins="0"/>
  <rowBreaks count="1" manualBreakCount="1">
    <brk id="10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J289"/>
  <sheetViews>
    <sheetView zoomScaleSheetLayoutView="100" workbookViewId="0">
      <selection activeCell="L16" sqref="L16"/>
    </sheetView>
  </sheetViews>
  <sheetFormatPr defaultRowHeight="12.75"/>
  <cols>
    <col min="1" max="1" width="53.85546875" style="50" customWidth="1"/>
    <col min="2" max="2" width="7" style="31" customWidth="1"/>
    <col min="3" max="3" width="7.28515625" style="31" customWidth="1"/>
    <col min="4" max="4" width="9.140625" style="31" customWidth="1"/>
    <col min="5" max="5" width="11.140625" style="31" customWidth="1"/>
    <col min="6" max="6" width="8.42578125" style="31" customWidth="1"/>
    <col min="7" max="7" width="9.5703125" style="55" customWidth="1"/>
    <col min="8" max="8" width="8.42578125" style="16" customWidth="1"/>
    <col min="9" max="9" width="7.5703125" style="16" customWidth="1"/>
    <col min="10" max="16384" width="9.140625" style="16"/>
  </cols>
  <sheetData>
    <row r="3" spans="1:9">
      <c r="A3" s="243" t="s">
        <v>336</v>
      </c>
      <c r="B3" s="243"/>
      <c r="C3" s="243"/>
      <c r="D3" s="243"/>
      <c r="E3" s="243"/>
      <c r="F3" s="243"/>
      <c r="G3" s="243"/>
      <c r="H3" s="243"/>
      <c r="I3" s="243"/>
    </row>
    <row r="4" spans="1:9">
      <c r="A4" s="257" t="s">
        <v>348</v>
      </c>
      <c r="B4" s="257"/>
      <c r="C4" s="257"/>
      <c r="D4" s="257"/>
      <c r="E4" s="257"/>
      <c r="F4" s="257"/>
      <c r="G4" s="257"/>
      <c r="H4" s="257"/>
      <c r="I4" s="257"/>
    </row>
    <row r="5" spans="1:9" ht="12.75" customHeight="1">
      <c r="A5" s="258" t="s">
        <v>0</v>
      </c>
      <c r="B5" s="258"/>
      <c r="C5" s="258"/>
      <c r="D5" s="258"/>
      <c r="E5" s="258"/>
      <c r="F5" s="258"/>
      <c r="G5" s="258"/>
      <c r="H5" s="258"/>
      <c r="I5" s="258"/>
    </row>
    <row r="6" spans="1:9" ht="12.75" customHeight="1">
      <c r="A6" s="258" t="s">
        <v>386</v>
      </c>
      <c r="B6" s="258"/>
      <c r="C6" s="258"/>
      <c r="D6" s="258"/>
      <c r="E6" s="258"/>
      <c r="F6" s="258"/>
      <c r="G6" s="258"/>
      <c r="H6" s="258"/>
      <c r="I6" s="258"/>
    </row>
    <row r="7" spans="1:9" ht="12.75" customHeight="1">
      <c r="A7" s="47"/>
      <c r="B7" s="56"/>
      <c r="C7" s="56"/>
      <c r="D7" s="56"/>
      <c r="E7" s="56"/>
      <c r="F7" s="56"/>
      <c r="G7" s="51"/>
    </row>
    <row r="8" spans="1:9" ht="12.75" customHeight="1">
      <c r="A8" s="47"/>
      <c r="B8" s="56"/>
      <c r="C8" s="56"/>
      <c r="D8" s="56"/>
      <c r="E8" s="56"/>
      <c r="F8" s="56"/>
      <c r="G8" s="51"/>
    </row>
    <row r="9" spans="1:9">
      <c r="A9" s="48"/>
      <c r="B9" s="57"/>
      <c r="C9" s="58"/>
      <c r="D9" s="58"/>
      <c r="E9" s="59"/>
      <c r="F9" s="60"/>
      <c r="G9" s="52"/>
    </row>
    <row r="10" spans="1:9">
      <c r="A10" s="256" t="s">
        <v>380</v>
      </c>
      <c r="B10" s="256"/>
      <c r="C10" s="256"/>
      <c r="D10" s="256"/>
      <c r="E10" s="256"/>
      <c r="F10" s="256"/>
      <c r="G10" s="256"/>
      <c r="H10" s="256"/>
      <c r="I10" s="256"/>
    </row>
    <row r="11" spans="1:9">
      <c r="A11" s="256" t="s">
        <v>381</v>
      </c>
      <c r="B11" s="256"/>
      <c r="C11" s="256"/>
      <c r="D11" s="256"/>
      <c r="E11" s="256"/>
      <c r="F11" s="256"/>
      <c r="G11" s="256"/>
      <c r="H11" s="256"/>
      <c r="I11" s="256"/>
    </row>
    <row r="12" spans="1:9">
      <c r="A12" s="256"/>
      <c r="B12" s="256"/>
      <c r="C12" s="256"/>
      <c r="D12" s="256"/>
      <c r="E12" s="256"/>
      <c r="F12" s="256"/>
      <c r="G12" s="53"/>
    </row>
    <row r="13" spans="1:9">
      <c r="A13" s="49"/>
      <c r="B13" s="62"/>
      <c r="C13" s="62"/>
      <c r="D13" s="62"/>
      <c r="E13" s="61"/>
      <c r="F13" s="62"/>
      <c r="G13" s="53"/>
    </row>
    <row r="14" spans="1:9" ht="12.75" customHeight="1">
      <c r="A14" s="254" t="s">
        <v>41</v>
      </c>
      <c r="B14" s="254" t="s">
        <v>81</v>
      </c>
      <c r="C14" s="240" t="s">
        <v>42</v>
      </c>
      <c r="D14" s="240" t="s">
        <v>43</v>
      </c>
      <c r="E14" s="240" t="s">
        <v>82</v>
      </c>
      <c r="F14" s="240" t="s">
        <v>83</v>
      </c>
      <c r="G14" s="251" t="s">
        <v>84</v>
      </c>
      <c r="H14" s="252"/>
      <c r="I14" s="253"/>
    </row>
    <row r="15" spans="1:9">
      <c r="A15" s="255"/>
      <c r="B15" s="255"/>
      <c r="C15" s="241"/>
      <c r="D15" s="241"/>
      <c r="E15" s="241"/>
      <c r="F15" s="241"/>
      <c r="G15" s="208">
        <v>2020</v>
      </c>
      <c r="H15" s="209">
        <v>2021</v>
      </c>
      <c r="I15" s="210">
        <v>2022</v>
      </c>
    </row>
    <row r="16" spans="1:9">
      <c r="A16" s="203">
        <v>1</v>
      </c>
      <c r="B16" s="204">
        <v>2</v>
      </c>
      <c r="C16" s="205">
        <v>3</v>
      </c>
      <c r="D16" s="205">
        <v>4</v>
      </c>
      <c r="E16" s="206">
        <v>5</v>
      </c>
      <c r="F16" s="205">
        <v>6</v>
      </c>
      <c r="G16" s="207">
        <v>7</v>
      </c>
      <c r="H16" s="115"/>
      <c r="I16" s="115"/>
    </row>
    <row r="17" spans="1:10" ht="16.5" customHeight="1">
      <c r="A17" s="159" t="s">
        <v>329</v>
      </c>
      <c r="B17" s="28" t="s">
        <v>85</v>
      </c>
      <c r="C17" s="28" t="s">
        <v>45</v>
      </c>
      <c r="D17" s="29"/>
      <c r="E17" s="29"/>
      <c r="F17" s="29"/>
      <c r="G17" s="160">
        <f>G18+G35+G66+G69+G74</f>
        <v>2748.7</v>
      </c>
      <c r="H17" s="160">
        <f t="shared" ref="H17:I17" si="0">H18+H35+H66+H69+H74</f>
        <v>2726.5</v>
      </c>
      <c r="I17" s="160">
        <f t="shared" si="0"/>
        <v>2726.5</v>
      </c>
    </row>
    <row r="18" spans="1:10" ht="24">
      <c r="A18" s="194" t="s">
        <v>46</v>
      </c>
      <c r="B18" s="28" t="s">
        <v>85</v>
      </c>
      <c r="C18" s="28" t="s">
        <v>45</v>
      </c>
      <c r="D18" s="28" t="s">
        <v>47</v>
      </c>
      <c r="E18" s="28"/>
      <c r="F18" s="29"/>
      <c r="G18" s="160">
        <f>G19</f>
        <v>588.70000000000005</v>
      </c>
      <c r="H18" s="160">
        <f t="shared" ref="H18:I18" si="1">H19</f>
        <v>588.70000000000005</v>
      </c>
      <c r="I18" s="160">
        <f t="shared" si="1"/>
        <v>588.70000000000005</v>
      </c>
    </row>
    <row r="19" spans="1:10">
      <c r="A19" s="195" t="s">
        <v>86</v>
      </c>
      <c r="B19" s="28" t="s">
        <v>85</v>
      </c>
      <c r="C19" s="26" t="s">
        <v>45</v>
      </c>
      <c r="D19" s="26" t="s">
        <v>47</v>
      </c>
      <c r="E19" s="26" t="s">
        <v>87</v>
      </c>
      <c r="F19" s="184"/>
      <c r="G19" s="163">
        <f>G20</f>
        <v>588.70000000000005</v>
      </c>
      <c r="H19" s="163">
        <f>H20</f>
        <v>588.70000000000005</v>
      </c>
      <c r="I19" s="163">
        <f>I20</f>
        <v>588.70000000000005</v>
      </c>
    </row>
    <row r="20" spans="1:10" ht="16.5" customHeight="1">
      <c r="A20" s="195" t="s">
        <v>88</v>
      </c>
      <c r="B20" s="28" t="s">
        <v>85</v>
      </c>
      <c r="C20" s="26" t="s">
        <v>45</v>
      </c>
      <c r="D20" s="26" t="s">
        <v>47</v>
      </c>
      <c r="E20" s="26" t="s">
        <v>89</v>
      </c>
      <c r="F20" s="184"/>
      <c r="G20" s="163">
        <f>G21</f>
        <v>588.70000000000005</v>
      </c>
      <c r="H20" s="163">
        <f t="shared" ref="H20:I20" si="2">H21</f>
        <v>588.70000000000005</v>
      </c>
      <c r="I20" s="163">
        <f t="shared" si="2"/>
        <v>588.70000000000005</v>
      </c>
    </row>
    <row r="21" spans="1:10" ht="24">
      <c r="A21" s="193" t="s">
        <v>90</v>
      </c>
      <c r="B21" s="28" t="s">
        <v>85</v>
      </c>
      <c r="C21" s="26" t="s">
        <v>45</v>
      </c>
      <c r="D21" s="26" t="s">
        <v>47</v>
      </c>
      <c r="E21" s="26" t="s">
        <v>91</v>
      </c>
      <c r="F21" s="26" t="s">
        <v>9</v>
      </c>
      <c r="G21" s="163">
        <f>G22</f>
        <v>588.70000000000005</v>
      </c>
      <c r="H21" s="163">
        <f t="shared" ref="H21:I21" si="3">H22</f>
        <v>588.70000000000005</v>
      </c>
      <c r="I21" s="163">
        <f t="shared" si="3"/>
        <v>588.70000000000005</v>
      </c>
    </row>
    <row r="22" spans="1:10" ht="24">
      <c r="A22" s="193" t="s">
        <v>104</v>
      </c>
      <c r="B22" s="28" t="s">
        <v>85</v>
      </c>
      <c r="C22" s="26" t="s">
        <v>45</v>
      </c>
      <c r="D22" s="26" t="s">
        <v>47</v>
      </c>
      <c r="E22" s="26" t="s">
        <v>91</v>
      </c>
      <c r="F22" s="26" t="s">
        <v>93</v>
      </c>
      <c r="G22" s="163">
        <f>G23+G24</f>
        <v>588.70000000000005</v>
      </c>
      <c r="H22" s="163">
        <f t="shared" ref="H22:I22" si="4">H23+H24</f>
        <v>588.70000000000005</v>
      </c>
      <c r="I22" s="163">
        <f t="shared" si="4"/>
        <v>588.70000000000005</v>
      </c>
    </row>
    <row r="23" spans="1:10" ht="18.75" customHeight="1">
      <c r="A23" s="193" t="s">
        <v>132</v>
      </c>
      <c r="B23" s="28" t="s">
        <v>85</v>
      </c>
      <c r="C23" s="26" t="s">
        <v>45</v>
      </c>
      <c r="D23" s="26" t="s">
        <v>47</v>
      </c>
      <c r="E23" s="26" t="s">
        <v>91</v>
      </c>
      <c r="F23" s="26" t="s">
        <v>95</v>
      </c>
      <c r="G23" s="163">
        <v>456.8</v>
      </c>
      <c r="H23" s="163">
        <v>456.8</v>
      </c>
      <c r="I23" s="163">
        <v>456.8</v>
      </c>
      <c r="J23" s="25"/>
    </row>
    <row r="24" spans="1:10" ht="38.25" customHeight="1">
      <c r="A24" s="193" t="s">
        <v>96</v>
      </c>
      <c r="B24" s="28" t="s">
        <v>85</v>
      </c>
      <c r="C24" s="26" t="s">
        <v>45</v>
      </c>
      <c r="D24" s="26" t="s">
        <v>47</v>
      </c>
      <c r="E24" s="26" t="s">
        <v>91</v>
      </c>
      <c r="F24" s="26" t="s">
        <v>97</v>
      </c>
      <c r="G24" s="163">
        <v>131.9</v>
      </c>
      <c r="H24" s="163">
        <v>131.9</v>
      </c>
      <c r="I24" s="163">
        <v>131.9</v>
      </c>
    </row>
    <row r="25" spans="1:10" ht="36.75" hidden="1" customHeight="1">
      <c r="A25" s="194" t="s">
        <v>98</v>
      </c>
      <c r="B25" s="28" t="s">
        <v>85</v>
      </c>
      <c r="C25" s="28" t="s">
        <v>45</v>
      </c>
      <c r="D25" s="28" t="s">
        <v>58</v>
      </c>
      <c r="E25" s="28"/>
      <c r="F25" s="28"/>
      <c r="G25" s="176">
        <f>G26</f>
        <v>0</v>
      </c>
      <c r="H25" s="190"/>
      <c r="I25" s="189"/>
    </row>
    <row r="26" spans="1:10" ht="24" hidden="1" customHeight="1">
      <c r="A26" s="195" t="s">
        <v>99</v>
      </c>
      <c r="B26" s="28" t="s">
        <v>85</v>
      </c>
      <c r="C26" s="26" t="s">
        <v>45</v>
      </c>
      <c r="D26" s="26" t="s">
        <v>58</v>
      </c>
      <c r="E26" s="26" t="s">
        <v>100</v>
      </c>
      <c r="F26" s="26"/>
      <c r="G26" s="177">
        <f>G27</f>
        <v>0</v>
      </c>
      <c r="H26" s="190"/>
      <c r="I26" s="189"/>
    </row>
    <row r="27" spans="1:10" ht="24.75" hidden="1" customHeight="1">
      <c r="A27" s="195" t="s">
        <v>101</v>
      </c>
      <c r="B27" s="28" t="s">
        <v>85</v>
      </c>
      <c r="C27" s="26" t="s">
        <v>45</v>
      </c>
      <c r="D27" s="26" t="s">
        <v>58</v>
      </c>
      <c r="E27" s="26" t="s">
        <v>102</v>
      </c>
      <c r="F27" s="26"/>
      <c r="G27" s="177">
        <f>G28</f>
        <v>0</v>
      </c>
      <c r="H27" s="190"/>
      <c r="I27" s="189"/>
    </row>
    <row r="28" spans="1:10" ht="24" hidden="1" customHeight="1">
      <c r="A28" s="195" t="s">
        <v>90</v>
      </c>
      <c r="B28" s="28" t="s">
        <v>85</v>
      </c>
      <c r="C28" s="26" t="s">
        <v>45</v>
      </c>
      <c r="D28" s="26" t="s">
        <v>58</v>
      </c>
      <c r="E28" s="26" t="s">
        <v>103</v>
      </c>
      <c r="F28" s="26"/>
      <c r="G28" s="177">
        <f>G29+G34</f>
        <v>0</v>
      </c>
      <c r="H28" s="190"/>
      <c r="I28" s="189"/>
    </row>
    <row r="29" spans="1:10" ht="27.75" hidden="1" customHeight="1">
      <c r="A29" s="195" t="s">
        <v>104</v>
      </c>
      <c r="B29" s="28" t="s">
        <v>85</v>
      </c>
      <c r="C29" s="26" t="s">
        <v>45</v>
      </c>
      <c r="D29" s="26" t="s">
        <v>58</v>
      </c>
      <c r="E29" s="26" t="s">
        <v>103</v>
      </c>
      <c r="F29" s="26" t="s">
        <v>93</v>
      </c>
      <c r="G29" s="177">
        <f>G30+G32</f>
        <v>0</v>
      </c>
      <c r="H29" s="190"/>
      <c r="I29" s="189"/>
    </row>
    <row r="30" spans="1:10" ht="24.75" hidden="1" customHeight="1">
      <c r="A30" s="195" t="s">
        <v>105</v>
      </c>
      <c r="B30" s="28" t="s">
        <v>85</v>
      </c>
      <c r="C30" s="26" t="s">
        <v>45</v>
      </c>
      <c r="D30" s="26" t="s">
        <v>58</v>
      </c>
      <c r="E30" s="26" t="s">
        <v>103</v>
      </c>
      <c r="F30" s="26" t="s">
        <v>95</v>
      </c>
      <c r="G30" s="177"/>
      <c r="H30" s="190"/>
      <c r="I30" s="189"/>
    </row>
    <row r="31" spans="1:10" ht="24" hidden="1" customHeight="1">
      <c r="A31" s="195" t="s">
        <v>106</v>
      </c>
      <c r="B31" s="28" t="s">
        <v>85</v>
      </c>
      <c r="C31" s="26" t="s">
        <v>45</v>
      </c>
      <c r="D31" s="26" t="s">
        <v>58</v>
      </c>
      <c r="E31" s="26" t="s">
        <v>103</v>
      </c>
      <c r="F31" s="26" t="s">
        <v>107</v>
      </c>
      <c r="G31" s="177"/>
      <c r="H31" s="190"/>
      <c r="I31" s="189"/>
    </row>
    <row r="32" spans="1:10" ht="24" hidden="1" customHeight="1">
      <c r="A32" s="193" t="s">
        <v>96</v>
      </c>
      <c r="B32" s="28" t="s">
        <v>85</v>
      </c>
      <c r="C32" s="26" t="s">
        <v>45</v>
      </c>
      <c r="D32" s="26" t="s">
        <v>58</v>
      </c>
      <c r="E32" s="26" t="s">
        <v>103</v>
      </c>
      <c r="F32" s="26" t="s">
        <v>97</v>
      </c>
      <c r="G32" s="177"/>
      <c r="H32" s="190"/>
      <c r="I32" s="189"/>
    </row>
    <row r="33" spans="1:10" ht="27.75" hidden="1" customHeight="1">
      <c r="A33" s="195" t="s">
        <v>108</v>
      </c>
      <c r="B33" s="28" t="s">
        <v>85</v>
      </c>
      <c r="C33" s="26" t="s">
        <v>45</v>
      </c>
      <c r="D33" s="26" t="s">
        <v>58</v>
      </c>
      <c r="E33" s="26" t="s">
        <v>103</v>
      </c>
      <c r="F33" s="26" t="s">
        <v>109</v>
      </c>
      <c r="G33" s="177">
        <f>G34</f>
        <v>0</v>
      </c>
      <c r="H33" s="190"/>
      <c r="I33" s="189"/>
    </row>
    <row r="34" spans="1:10" ht="24.75" hidden="1" customHeight="1">
      <c r="A34" s="195" t="s">
        <v>110</v>
      </c>
      <c r="B34" s="28" t="s">
        <v>85</v>
      </c>
      <c r="C34" s="26" t="s">
        <v>45</v>
      </c>
      <c r="D34" s="26" t="s">
        <v>58</v>
      </c>
      <c r="E34" s="26" t="s">
        <v>103</v>
      </c>
      <c r="F34" s="26" t="s">
        <v>111</v>
      </c>
      <c r="G34" s="177"/>
      <c r="H34" s="190"/>
      <c r="I34" s="189"/>
    </row>
    <row r="35" spans="1:10" ht="36">
      <c r="A35" s="194" t="s">
        <v>48</v>
      </c>
      <c r="B35" s="28" t="s">
        <v>85</v>
      </c>
      <c r="C35" s="28" t="s">
        <v>45</v>
      </c>
      <c r="D35" s="28" t="s">
        <v>49</v>
      </c>
      <c r="E35" s="29"/>
      <c r="F35" s="29"/>
      <c r="G35" s="160">
        <f>G36+G53</f>
        <v>2147.7999999999997</v>
      </c>
      <c r="H35" s="160">
        <f t="shared" ref="H35:I35" si="5">H36+H53</f>
        <v>2127.7999999999997</v>
      </c>
      <c r="I35" s="160">
        <f t="shared" si="5"/>
        <v>2127.7999999999997</v>
      </c>
    </row>
    <row r="36" spans="1:10" ht="24">
      <c r="A36" s="195" t="s">
        <v>112</v>
      </c>
      <c r="B36" s="28" t="s">
        <v>85</v>
      </c>
      <c r="C36" s="26" t="s">
        <v>45</v>
      </c>
      <c r="D36" s="26" t="s">
        <v>49</v>
      </c>
      <c r="E36" s="26" t="s">
        <v>100</v>
      </c>
      <c r="F36" s="26"/>
      <c r="G36" s="160">
        <f>G37</f>
        <v>2147.7999999999997</v>
      </c>
      <c r="H36" s="160">
        <f t="shared" ref="H36:I36" si="6">H37</f>
        <v>2127.7999999999997</v>
      </c>
      <c r="I36" s="160">
        <f t="shared" si="6"/>
        <v>2127.7999999999997</v>
      </c>
    </row>
    <row r="37" spans="1:10" ht="24">
      <c r="A37" s="195" t="s">
        <v>113</v>
      </c>
      <c r="B37" s="28" t="s">
        <v>85</v>
      </c>
      <c r="C37" s="26" t="s">
        <v>45</v>
      </c>
      <c r="D37" s="26" t="s">
        <v>49</v>
      </c>
      <c r="E37" s="26" t="s">
        <v>102</v>
      </c>
      <c r="F37" s="26"/>
      <c r="G37" s="163">
        <f>G40+G63+G38</f>
        <v>2147.7999999999997</v>
      </c>
      <c r="H37" s="163">
        <f t="shared" ref="H37:I37" si="7">H40+H63+H38</f>
        <v>2127.7999999999997</v>
      </c>
      <c r="I37" s="163">
        <f t="shared" si="7"/>
        <v>2127.7999999999997</v>
      </c>
    </row>
    <row r="38" spans="1:10" ht="24" customHeight="1">
      <c r="A38" s="193" t="s">
        <v>108</v>
      </c>
      <c r="B38" s="28" t="s">
        <v>85</v>
      </c>
      <c r="C38" s="26" t="s">
        <v>45</v>
      </c>
      <c r="D38" s="26" t="s">
        <v>49</v>
      </c>
      <c r="E38" s="26" t="s">
        <v>310</v>
      </c>
      <c r="F38" s="26" t="s">
        <v>109</v>
      </c>
      <c r="G38" s="163">
        <f>G39</f>
        <v>372.7</v>
      </c>
      <c r="H38" s="189"/>
      <c r="I38" s="189"/>
    </row>
    <row r="39" spans="1:10" ht="28.5" customHeight="1">
      <c r="A39" s="193" t="s">
        <v>110</v>
      </c>
      <c r="B39" s="28" t="s">
        <v>85</v>
      </c>
      <c r="C39" s="26" t="s">
        <v>45</v>
      </c>
      <c r="D39" s="26" t="s">
        <v>49</v>
      </c>
      <c r="E39" s="26" t="s">
        <v>310</v>
      </c>
      <c r="F39" s="26" t="s">
        <v>111</v>
      </c>
      <c r="G39" s="163">
        <v>372.7</v>
      </c>
      <c r="H39" s="189"/>
      <c r="I39" s="189"/>
    </row>
    <row r="40" spans="1:10" ht="24">
      <c r="A40" s="193" t="s">
        <v>90</v>
      </c>
      <c r="B40" s="28" t="s">
        <v>85</v>
      </c>
      <c r="C40" s="26" t="s">
        <v>45</v>
      </c>
      <c r="D40" s="26" t="s">
        <v>49</v>
      </c>
      <c r="E40" s="26" t="s">
        <v>103</v>
      </c>
      <c r="F40" s="26"/>
      <c r="G40" s="163">
        <f>G41+G45+G49+G47</f>
        <v>1712.5999999999997</v>
      </c>
      <c r="H40" s="163">
        <f t="shared" ref="H40:I40" si="8">H41+H45+H49+H47</f>
        <v>2065.2999999999997</v>
      </c>
      <c r="I40" s="163">
        <f t="shared" si="8"/>
        <v>2065.2999999999997</v>
      </c>
    </row>
    <row r="41" spans="1:10" ht="24">
      <c r="A41" s="193" t="s">
        <v>104</v>
      </c>
      <c r="B41" s="28" t="s">
        <v>85</v>
      </c>
      <c r="C41" s="26" t="s">
        <v>45</v>
      </c>
      <c r="D41" s="26" t="s">
        <v>49</v>
      </c>
      <c r="E41" s="26" t="s">
        <v>103</v>
      </c>
      <c r="F41" s="26" t="s">
        <v>93</v>
      </c>
      <c r="G41" s="163">
        <f>G42+G44+G43</f>
        <v>1464.2999999999997</v>
      </c>
      <c r="H41" s="163">
        <f t="shared" ref="H41:I41" si="9">H42+H44+H43</f>
        <v>1464.2999999999997</v>
      </c>
      <c r="I41" s="163">
        <f t="shared" si="9"/>
        <v>1464.2999999999997</v>
      </c>
    </row>
    <row r="42" spans="1:10" ht="18" customHeight="1">
      <c r="A42" s="193" t="s">
        <v>331</v>
      </c>
      <c r="B42" s="28" t="s">
        <v>85</v>
      </c>
      <c r="C42" s="26" t="s">
        <v>45</v>
      </c>
      <c r="D42" s="26" t="s">
        <v>49</v>
      </c>
      <c r="E42" s="26" t="s">
        <v>103</v>
      </c>
      <c r="F42" s="26" t="s">
        <v>95</v>
      </c>
      <c r="G42" s="163">
        <v>1128.8</v>
      </c>
      <c r="H42" s="163">
        <v>1128.8</v>
      </c>
      <c r="I42" s="163">
        <v>1128.8</v>
      </c>
    </row>
    <row r="43" spans="1:10" ht="36">
      <c r="A43" s="193" t="s">
        <v>96</v>
      </c>
      <c r="B43" s="28" t="s">
        <v>85</v>
      </c>
      <c r="C43" s="26" t="s">
        <v>45</v>
      </c>
      <c r="D43" s="26" t="s">
        <v>49</v>
      </c>
      <c r="E43" s="26" t="s">
        <v>103</v>
      </c>
      <c r="F43" s="26" t="s">
        <v>97</v>
      </c>
      <c r="G43" s="163">
        <v>331.9</v>
      </c>
      <c r="H43" s="163">
        <v>331.9</v>
      </c>
      <c r="I43" s="163">
        <v>331.9</v>
      </c>
      <c r="J43" s="25"/>
    </row>
    <row r="44" spans="1:10" ht="24.75" customHeight="1">
      <c r="A44" s="193" t="s">
        <v>106</v>
      </c>
      <c r="B44" s="28" t="s">
        <v>85</v>
      </c>
      <c r="C44" s="26" t="s">
        <v>45</v>
      </c>
      <c r="D44" s="26" t="s">
        <v>49</v>
      </c>
      <c r="E44" s="26" t="s">
        <v>103</v>
      </c>
      <c r="F44" s="26" t="s">
        <v>107</v>
      </c>
      <c r="G44" s="163">
        <v>3.6</v>
      </c>
      <c r="H44" s="163">
        <v>3.6</v>
      </c>
      <c r="I44" s="163">
        <v>3.6</v>
      </c>
    </row>
    <row r="45" spans="1:10" ht="24">
      <c r="A45" s="193" t="s">
        <v>108</v>
      </c>
      <c r="B45" s="28" t="s">
        <v>85</v>
      </c>
      <c r="C45" s="26" t="s">
        <v>45</v>
      </c>
      <c r="D45" s="26" t="s">
        <v>49</v>
      </c>
      <c r="E45" s="26" t="s">
        <v>103</v>
      </c>
      <c r="F45" s="26" t="s">
        <v>109</v>
      </c>
      <c r="G45" s="163">
        <f>G46</f>
        <v>229.3</v>
      </c>
      <c r="H45" s="111">
        <v>582</v>
      </c>
      <c r="I45" s="111">
        <v>582</v>
      </c>
    </row>
    <row r="46" spans="1:10" ht="24">
      <c r="A46" s="193" t="s">
        <v>110</v>
      </c>
      <c r="B46" s="28" t="s">
        <v>85</v>
      </c>
      <c r="C46" s="26" t="s">
        <v>45</v>
      </c>
      <c r="D46" s="26" t="s">
        <v>49</v>
      </c>
      <c r="E46" s="26" t="s">
        <v>103</v>
      </c>
      <c r="F46" s="26" t="s">
        <v>111</v>
      </c>
      <c r="G46" s="163">
        <v>229.3</v>
      </c>
      <c r="H46" s="111">
        <v>582</v>
      </c>
      <c r="I46" s="111">
        <v>582</v>
      </c>
    </row>
    <row r="47" spans="1:10" ht="15.75" hidden="1" customHeight="1">
      <c r="A47" s="193" t="s">
        <v>306</v>
      </c>
      <c r="B47" s="28" t="s">
        <v>85</v>
      </c>
      <c r="C47" s="26" t="s">
        <v>45</v>
      </c>
      <c r="D47" s="26" t="s">
        <v>49</v>
      </c>
      <c r="E47" s="26" t="s">
        <v>103</v>
      </c>
      <c r="F47" s="26" t="s">
        <v>308</v>
      </c>
      <c r="G47" s="163">
        <f>G48</f>
        <v>0</v>
      </c>
      <c r="H47" s="212"/>
      <c r="I47" s="111"/>
    </row>
    <row r="48" spans="1:10" ht="24" hidden="1">
      <c r="A48" s="193" t="s">
        <v>307</v>
      </c>
      <c r="B48" s="28" t="s">
        <v>85</v>
      </c>
      <c r="C48" s="26" t="s">
        <v>45</v>
      </c>
      <c r="D48" s="26" t="s">
        <v>49</v>
      </c>
      <c r="E48" s="26" t="s">
        <v>103</v>
      </c>
      <c r="F48" s="26" t="s">
        <v>309</v>
      </c>
      <c r="G48" s="163">
        <v>0</v>
      </c>
      <c r="H48" s="212"/>
      <c r="I48" s="111"/>
    </row>
    <row r="49" spans="1:9" ht="15" customHeight="1">
      <c r="A49" s="193" t="s">
        <v>114</v>
      </c>
      <c r="B49" s="28" t="s">
        <v>85</v>
      </c>
      <c r="C49" s="26" t="s">
        <v>45</v>
      </c>
      <c r="D49" s="26" t="s">
        <v>49</v>
      </c>
      <c r="E49" s="26" t="s">
        <v>103</v>
      </c>
      <c r="F49" s="26" t="s">
        <v>115</v>
      </c>
      <c r="G49" s="163">
        <f>G50+G51+G52</f>
        <v>19</v>
      </c>
      <c r="H49" s="163">
        <f>H50+H51+H52</f>
        <v>19</v>
      </c>
      <c r="I49" s="163">
        <f t="shared" ref="I49" si="10">I50+I51+I52</f>
        <v>19</v>
      </c>
    </row>
    <row r="50" spans="1:9" ht="15" customHeight="1">
      <c r="A50" s="193" t="s">
        <v>116</v>
      </c>
      <c r="B50" s="28" t="s">
        <v>85</v>
      </c>
      <c r="C50" s="26" t="s">
        <v>45</v>
      </c>
      <c r="D50" s="26" t="s">
        <v>49</v>
      </c>
      <c r="E50" s="26" t="s">
        <v>103</v>
      </c>
      <c r="F50" s="26" t="s">
        <v>119</v>
      </c>
      <c r="G50" s="163">
        <v>1</v>
      </c>
      <c r="H50" s="163">
        <v>1</v>
      </c>
      <c r="I50" s="163">
        <v>1</v>
      </c>
    </row>
    <row r="51" spans="1:9" hidden="1">
      <c r="A51" s="196" t="s">
        <v>118</v>
      </c>
      <c r="B51" s="28" t="s">
        <v>85</v>
      </c>
      <c r="C51" s="26" t="s">
        <v>45</v>
      </c>
      <c r="D51" s="26" t="s">
        <v>49</v>
      </c>
      <c r="E51" s="26" t="s">
        <v>103</v>
      </c>
      <c r="F51" s="26" t="s">
        <v>119</v>
      </c>
      <c r="G51" s="163">
        <v>0</v>
      </c>
      <c r="H51" s="163">
        <v>0</v>
      </c>
      <c r="I51" s="163">
        <v>0</v>
      </c>
    </row>
    <row r="52" spans="1:9" ht="15.75" customHeight="1">
      <c r="A52" s="196" t="s">
        <v>120</v>
      </c>
      <c r="B52" s="28" t="s">
        <v>85</v>
      </c>
      <c r="C52" s="26" t="s">
        <v>45</v>
      </c>
      <c r="D52" s="26" t="s">
        <v>49</v>
      </c>
      <c r="E52" s="26" t="s">
        <v>103</v>
      </c>
      <c r="F52" s="26" t="s">
        <v>121</v>
      </c>
      <c r="G52" s="163">
        <v>18</v>
      </c>
      <c r="H52" s="163">
        <v>18</v>
      </c>
      <c r="I52" s="163">
        <v>18</v>
      </c>
    </row>
    <row r="53" spans="1:9" ht="23.25" hidden="1" customHeight="1">
      <c r="A53" s="192" t="s">
        <v>122</v>
      </c>
      <c r="B53" s="28" t="s">
        <v>85</v>
      </c>
      <c r="C53" s="28" t="s">
        <v>45</v>
      </c>
      <c r="D53" s="28" t="s">
        <v>49</v>
      </c>
      <c r="E53" s="28" t="s">
        <v>123</v>
      </c>
      <c r="F53" s="28"/>
      <c r="G53" s="160">
        <f>G54</f>
        <v>0</v>
      </c>
      <c r="H53" s="189"/>
      <c r="I53" s="189"/>
    </row>
    <row r="54" spans="1:9" ht="24" hidden="1">
      <c r="A54" s="193" t="s">
        <v>108</v>
      </c>
      <c r="B54" s="28" t="s">
        <v>85</v>
      </c>
      <c r="C54" s="26" t="s">
        <v>45</v>
      </c>
      <c r="D54" s="26" t="s">
        <v>49</v>
      </c>
      <c r="E54" s="26" t="s">
        <v>123</v>
      </c>
      <c r="F54" s="26" t="s">
        <v>109</v>
      </c>
      <c r="G54" s="163">
        <f>G55</f>
        <v>0</v>
      </c>
      <c r="H54" s="189"/>
      <c r="I54" s="189"/>
    </row>
    <row r="55" spans="1:9" ht="24" hidden="1">
      <c r="A55" s="193" t="s">
        <v>110</v>
      </c>
      <c r="B55" s="28" t="s">
        <v>85</v>
      </c>
      <c r="C55" s="26" t="s">
        <v>45</v>
      </c>
      <c r="D55" s="26" t="s">
        <v>49</v>
      </c>
      <c r="E55" s="26" t="s">
        <v>123</v>
      </c>
      <c r="F55" s="26" t="s">
        <v>111</v>
      </c>
      <c r="G55" s="163">
        <v>0</v>
      </c>
      <c r="H55" s="189"/>
      <c r="I55" s="189"/>
    </row>
    <row r="56" spans="1:9" hidden="1">
      <c r="A56" s="194" t="s">
        <v>54</v>
      </c>
      <c r="B56" s="28" t="s">
        <v>85</v>
      </c>
      <c r="C56" s="28" t="s">
        <v>45</v>
      </c>
      <c r="D56" s="28" t="s">
        <v>55</v>
      </c>
      <c r="E56" s="28"/>
      <c r="F56" s="28"/>
      <c r="G56" s="160">
        <f>G57+G61</f>
        <v>62.5</v>
      </c>
      <c r="H56" s="189"/>
      <c r="I56" s="189"/>
    </row>
    <row r="57" spans="1:9" ht="24" hidden="1">
      <c r="A57" s="195" t="s">
        <v>124</v>
      </c>
      <c r="B57" s="28" t="s">
        <v>85</v>
      </c>
      <c r="C57" s="26" t="s">
        <v>45</v>
      </c>
      <c r="D57" s="26" t="s">
        <v>55</v>
      </c>
      <c r="E57" s="26" t="s">
        <v>125</v>
      </c>
      <c r="F57" s="26"/>
      <c r="G57" s="163">
        <f>G58</f>
        <v>0</v>
      </c>
      <c r="H57" s="189"/>
      <c r="I57" s="189"/>
    </row>
    <row r="58" spans="1:9" ht="36" hidden="1">
      <c r="A58" s="195" t="s">
        <v>126</v>
      </c>
      <c r="B58" s="28" t="s">
        <v>85</v>
      </c>
      <c r="C58" s="26" t="s">
        <v>45</v>
      </c>
      <c r="D58" s="26" t="s">
        <v>55</v>
      </c>
      <c r="E58" s="26" t="s">
        <v>127</v>
      </c>
      <c r="F58" s="26"/>
      <c r="G58" s="163">
        <f>G59</f>
        <v>0</v>
      </c>
      <c r="H58" s="189"/>
      <c r="I58" s="189"/>
    </row>
    <row r="59" spans="1:9" ht="24" hidden="1">
      <c r="A59" s="193" t="s">
        <v>108</v>
      </c>
      <c r="B59" s="28" t="s">
        <v>85</v>
      </c>
      <c r="C59" s="26" t="s">
        <v>45</v>
      </c>
      <c r="D59" s="26" t="s">
        <v>55</v>
      </c>
      <c r="E59" s="26" t="s">
        <v>127</v>
      </c>
      <c r="F59" s="26" t="s">
        <v>109</v>
      </c>
      <c r="G59" s="163">
        <f>G60</f>
        <v>0</v>
      </c>
      <c r="H59" s="189"/>
      <c r="I59" s="189"/>
    </row>
    <row r="60" spans="1:9" ht="24" hidden="1">
      <c r="A60" s="193" t="s">
        <v>110</v>
      </c>
      <c r="B60" s="28" t="s">
        <v>85</v>
      </c>
      <c r="C60" s="26" t="s">
        <v>45</v>
      </c>
      <c r="D60" s="26" t="s">
        <v>55</v>
      </c>
      <c r="E60" s="26" t="s">
        <v>127</v>
      </c>
      <c r="F60" s="26" t="s">
        <v>111</v>
      </c>
      <c r="G60" s="163"/>
      <c r="H60" s="189"/>
      <c r="I60" s="189"/>
    </row>
    <row r="61" spans="1:9" ht="24" hidden="1">
      <c r="A61" s="166" t="s">
        <v>128</v>
      </c>
      <c r="B61" s="28" t="s">
        <v>85</v>
      </c>
      <c r="C61" s="26" t="s">
        <v>45</v>
      </c>
      <c r="D61" s="26" t="s">
        <v>55</v>
      </c>
      <c r="E61" s="26" t="s">
        <v>129</v>
      </c>
      <c r="F61" s="26"/>
      <c r="G61" s="163">
        <f>G62</f>
        <v>62.5</v>
      </c>
      <c r="H61" s="189"/>
      <c r="I61" s="189"/>
    </row>
    <row r="62" spans="1:9" hidden="1">
      <c r="A62" s="166" t="s">
        <v>130</v>
      </c>
      <c r="B62" s="28" t="s">
        <v>85</v>
      </c>
      <c r="C62" s="26" t="s">
        <v>45</v>
      </c>
      <c r="D62" s="26" t="s">
        <v>55</v>
      </c>
      <c r="E62" s="26" t="s">
        <v>131</v>
      </c>
      <c r="F62" s="26"/>
      <c r="G62" s="163">
        <f>G63</f>
        <v>62.5</v>
      </c>
      <c r="H62" s="189"/>
      <c r="I62" s="189"/>
    </row>
    <row r="63" spans="1:9" ht="24.75" customHeight="1">
      <c r="A63" s="159" t="s">
        <v>122</v>
      </c>
      <c r="B63" s="28" t="s">
        <v>85</v>
      </c>
      <c r="C63" s="26" t="s">
        <v>45</v>
      </c>
      <c r="D63" s="26" t="s">
        <v>49</v>
      </c>
      <c r="E63" s="28" t="s">
        <v>123</v>
      </c>
      <c r="F63" s="26"/>
      <c r="G63" s="163">
        <f>G64</f>
        <v>62.5</v>
      </c>
      <c r="H63" s="163">
        <f t="shared" ref="H63:I63" si="11">H64</f>
        <v>62.5</v>
      </c>
      <c r="I63" s="163">
        <f t="shared" si="11"/>
        <v>62.5</v>
      </c>
    </row>
    <row r="64" spans="1:9" ht="26.25" customHeight="1">
      <c r="A64" s="164" t="s">
        <v>108</v>
      </c>
      <c r="B64" s="28" t="s">
        <v>85</v>
      </c>
      <c r="C64" s="26" t="s">
        <v>45</v>
      </c>
      <c r="D64" s="26" t="s">
        <v>49</v>
      </c>
      <c r="E64" s="26" t="s">
        <v>123</v>
      </c>
      <c r="F64" s="26" t="s">
        <v>109</v>
      </c>
      <c r="G64" s="163">
        <f>G65</f>
        <v>62.5</v>
      </c>
      <c r="H64" s="163">
        <f t="shared" ref="H64:I64" si="12">H65</f>
        <v>62.5</v>
      </c>
      <c r="I64" s="163">
        <f t="shared" si="12"/>
        <v>62.5</v>
      </c>
    </row>
    <row r="65" spans="1:9" ht="28.5" customHeight="1">
      <c r="A65" s="164" t="s">
        <v>110</v>
      </c>
      <c r="B65" s="28" t="s">
        <v>85</v>
      </c>
      <c r="C65" s="26" t="s">
        <v>45</v>
      </c>
      <c r="D65" s="26" t="s">
        <v>49</v>
      </c>
      <c r="E65" s="26" t="s">
        <v>123</v>
      </c>
      <c r="F65" s="26" t="s">
        <v>111</v>
      </c>
      <c r="G65" s="163">
        <v>62.5</v>
      </c>
      <c r="H65" s="163">
        <v>62.5</v>
      </c>
      <c r="I65" s="163">
        <v>62.5</v>
      </c>
    </row>
    <row r="66" spans="1:9" ht="25.5" customHeight="1">
      <c r="A66" s="194" t="s">
        <v>271</v>
      </c>
      <c r="B66" s="28" t="s">
        <v>85</v>
      </c>
      <c r="C66" s="28" t="s">
        <v>45</v>
      </c>
      <c r="D66" s="28" t="s">
        <v>51</v>
      </c>
      <c r="E66" s="26"/>
      <c r="F66" s="26"/>
      <c r="G66" s="160">
        <f>G67</f>
        <v>8.1999999999999993</v>
      </c>
      <c r="H66" s="189"/>
      <c r="I66" s="189"/>
    </row>
    <row r="67" spans="1:9" ht="16.5" customHeight="1">
      <c r="A67" s="195" t="s">
        <v>274</v>
      </c>
      <c r="B67" s="28" t="s">
        <v>85</v>
      </c>
      <c r="C67" s="26" t="s">
        <v>45</v>
      </c>
      <c r="D67" s="26" t="s">
        <v>51</v>
      </c>
      <c r="E67" s="26" t="s">
        <v>277</v>
      </c>
      <c r="F67" s="26" t="s">
        <v>275</v>
      </c>
      <c r="G67" s="163">
        <f>G68</f>
        <v>8.1999999999999993</v>
      </c>
      <c r="H67" s="189"/>
      <c r="I67" s="189"/>
    </row>
    <row r="68" spans="1:9" ht="17.25" customHeight="1">
      <c r="A68" s="193" t="s">
        <v>272</v>
      </c>
      <c r="B68" s="28" t="s">
        <v>85</v>
      </c>
      <c r="C68" s="26" t="s">
        <v>45</v>
      </c>
      <c r="D68" s="26" t="s">
        <v>51</v>
      </c>
      <c r="E68" s="26" t="s">
        <v>277</v>
      </c>
      <c r="F68" s="26" t="s">
        <v>276</v>
      </c>
      <c r="G68" s="163">
        <v>8.1999999999999993</v>
      </c>
      <c r="H68" s="189"/>
      <c r="I68" s="189"/>
    </row>
    <row r="69" spans="1:9" ht="15.75" customHeight="1">
      <c r="A69" s="194" t="s">
        <v>52</v>
      </c>
      <c r="B69" s="28" t="s">
        <v>85</v>
      </c>
      <c r="C69" s="28" t="s">
        <v>45</v>
      </c>
      <c r="D69" s="28" t="s">
        <v>53</v>
      </c>
      <c r="E69" s="28"/>
      <c r="F69" s="28"/>
      <c r="G69" s="160">
        <f>SUM(G70)</f>
        <v>4</v>
      </c>
      <c r="H69" s="160">
        <f t="shared" ref="H69:I69" si="13">SUM(H70)</f>
        <v>10</v>
      </c>
      <c r="I69" s="160">
        <f t="shared" si="13"/>
        <v>10</v>
      </c>
    </row>
    <row r="70" spans="1:9" ht="14.25" customHeight="1">
      <c r="A70" s="195" t="s">
        <v>278</v>
      </c>
      <c r="B70" s="28" t="s">
        <v>85</v>
      </c>
      <c r="C70" s="26" t="s">
        <v>45</v>
      </c>
      <c r="D70" s="26" t="s">
        <v>53</v>
      </c>
      <c r="E70" s="26" t="s">
        <v>279</v>
      </c>
      <c r="F70" s="33"/>
      <c r="G70" s="163">
        <f>SUM(G72)</f>
        <v>4</v>
      </c>
      <c r="H70" s="163">
        <f t="shared" ref="H70:I70" si="14">SUM(H72)</f>
        <v>10</v>
      </c>
      <c r="I70" s="163">
        <f t="shared" si="14"/>
        <v>10</v>
      </c>
    </row>
    <row r="71" spans="1:9" ht="18" customHeight="1">
      <c r="A71" s="195" t="s">
        <v>280</v>
      </c>
      <c r="B71" s="28" t="s">
        <v>85</v>
      </c>
      <c r="C71" s="26" t="s">
        <v>45</v>
      </c>
      <c r="D71" s="26" t="s">
        <v>53</v>
      </c>
      <c r="E71" s="26" t="s">
        <v>281</v>
      </c>
      <c r="F71" s="33"/>
      <c r="G71" s="163">
        <f>G72</f>
        <v>4</v>
      </c>
      <c r="H71" s="163">
        <f>H72</f>
        <v>10</v>
      </c>
      <c r="I71" s="163">
        <f>I72</f>
        <v>10</v>
      </c>
    </row>
    <row r="72" spans="1:9" ht="15" customHeight="1">
      <c r="A72" s="195" t="s">
        <v>282</v>
      </c>
      <c r="B72" s="28" t="s">
        <v>85</v>
      </c>
      <c r="C72" s="26" t="s">
        <v>45</v>
      </c>
      <c r="D72" s="26" t="s">
        <v>53</v>
      </c>
      <c r="E72" s="26" t="s">
        <v>281</v>
      </c>
      <c r="F72" s="26" t="s">
        <v>283</v>
      </c>
      <c r="G72" s="163">
        <v>4</v>
      </c>
      <c r="H72" s="163">
        <v>10</v>
      </c>
      <c r="I72" s="163">
        <v>10</v>
      </c>
    </row>
    <row r="73" spans="1:9" ht="0.75" hidden="1" customHeight="1">
      <c r="A73" s="161" t="s">
        <v>54</v>
      </c>
      <c r="B73" s="28" t="s">
        <v>85</v>
      </c>
      <c r="C73" s="28" t="s">
        <v>45</v>
      </c>
      <c r="D73" s="28" t="s">
        <v>55</v>
      </c>
      <c r="E73" s="26"/>
      <c r="F73" s="26"/>
      <c r="G73" s="163">
        <f>G74</f>
        <v>0</v>
      </c>
      <c r="H73" s="189"/>
      <c r="I73" s="189"/>
    </row>
    <row r="74" spans="1:9" ht="30.75" hidden="1" customHeight="1">
      <c r="A74" s="159" t="s">
        <v>122</v>
      </c>
      <c r="B74" s="28" t="s">
        <v>85</v>
      </c>
      <c r="C74" s="28" t="s">
        <v>45</v>
      </c>
      <c r="D74" s="28" t="s">
        <v>55</v>
      </c>
      <c r="E74" s="28" t="s">
        <v>337</v>
      </c>
      <c r="F74" s="26"/>
      <c r="G74" s="160">
        <f>G75</f>
        <v>0</v>
      </c>
      <c r="H74" s="189"/>
      <c r="I74" s="189"/>
    </row>
    <row r="75" spans="1:9" ht="28.5" hidden="1" customHeight="1">
      <c r="A75" s="164" t="s">
        <v>108</v>
      </c>
      <c r="B75" s="28" t="s">
        <v>85</v>
      </c>
      <c r="C75" s="26" t="s">
        <v>45</v>
      </c>
      <c r="D75" s="26" t="s">
        <v>55</v>
      </c>
      <c r="E75" s="26" t="s">
        <v>337</v>
      </c>
      <c r="F75" s="26" t="s">
        <v>111</v>
      </c>
      <c r="G75" s="163">
        <f>G76</f>
        <v>0</v>
      </c>
      <c r="H75" s="189"/>
      <c r="I75" s="189"/>
    </row>
    <row r="76" spans="1:9" ht="0.75" hidden="1" customHeight="1">
      <c r="A76" s="164" t="s">
        <v>110</v>
      </c>
      <c r="B76" s="28" t="s">
        <v>85</v>
      </c>
      <c r="C76" s="26" t="s">
        <v>45</v>
      </c>
      <c r="D76" s="26" t="s">
        <v>55</v>
      </c>
      <c r="E76" s="26" t="s">
        <v>337</v>
      </c>
      <c r="F76" s="26" t="s">
        <v>109</v>
      </c>
      <c r="G76" s="163">
        <v>0</v>
      </c>
      <c r="H76" s="189"/>
      <c r="I76" s="189"/>
    </row>
    <row r="77" spans="1:9" ht="15.75" customHeight="1">
      <c r="A77" s="161" t="s">
        <v>328</v>
      </c>
      <c r="B77" s="28" t="s">
        <v>85</v>
      </c>
      <c r="C77" s="28" t="s">
        <v>47</v>
      </c>
      <c r="D77" s="28"/>
      <c r="E77" s="28"/>
      <c r="F77" s="158"/>
      <c r="G77" s="160">
        <f>G78</f>
        <v>412.90000000000003</v>
      </c>
      <c r="H77" s="160">
        <f t="shared" ref="H77:I77" si="15">H78</f>
        <v>389.09999999999997</v>
      </c>
      <c r="I77" s="160">
        <f t="shared" si="15"/>
        <v>397.8</v>
      </c>
    </row>
    <row r="78" spans="1:9" ht="14.25" customHeight="1">
      <c r="A78" s="194" t="s">
        <v>57</v>
      </c>
      <c r="B78" s="28" t="s">
        <v>85</v>
      </c>
      <c r="C78" s="28" t="s">
        <v>47</v>
      </c>
      <c r="D78" s="28" t="s">
        <v>58</v>
      </c>
      <c r="E78" s="28"/>
      <c r="F78" s="158"/>
      <c r="G78" s="160">
        <f>G80</f>
        <v>412.90000000000003</v>
      </c>
      <c r="H78" s="160">
        <f t="shared" ref="H78:I78" si="16">H80</f>
        <v>389.09999999999997</v>
      </c>
      <c r="I78" s="160">
        <f t="shared" si="16"/>
        <v>397.8</v>
      </c>
    </row>
    <row r="79" spans="1:9" ht="16.5" customHeight="1">
      <c r="A79" s="195" t="s">
        <v>133</v>
      </c>
      <c r="B79" s="28" t="s">
        <v>85</v>
      </c>
      <c r="C79" s="26" t="s">
        <v>47</v>
      </c>
      <c r="D79" s="26" t="s">
        <v>58</v>
      </c>
      <c r="E79" s="26" t="s">
        <v>125</v>
      </c>
      <c r="F79" s="33"/>
      <c r="G79" s="163">
        <f>G80</f>
        <v>412.90000000000003</v>
      </c>
      <c r="H79" s="163">
        <f t="shared" ref="H79:I79" si="17">H80</f>
        <v>389.09999999999997</v>
      </c>
      <c r="I79" s="163">
        <f t="shared" si="17"/>
        <v>397.8</v>
      </c>
    </row>
    <row r="80" spans="1:9" ht="24">
      <c r="A80" s="195" t="s">
        <v>134</v>
      </c>
      <c r="B80" s="28" t="s">
        <v>85</v>
      </c>
      <c r="C80" s="26" t="s">
        <v>47</v>
      </c>
      <c r="D80" s="26" t="s">
        <v>58</v>
      </c>
      <c r="E80" s="26" t="s">
        <v>135</v>
      </c>
      <c r="F80" s="33"/>
      <c r="G80" s="163">
        <f>G81+G85</f>
        <v>412.90000000000003</v>
      </c>
      <c r="H80" s="163">
        <f t="shared" ref="H80:I80" si="18">H81+H85</f>
        <v>389.09999999999997</v>
      </c>
      <c r="I80" s="163">
        <f t="shared" si="18"/>
        <v>397.8</v>
      </c>
    </row>
    <row r="81" spans="1:9" ht="24">
      <c r="A81" s="193" t="s">
        <v>104</v>
      </c>
      <c r="B81" s="28" t="s">
        <v>85</v>
      </c>
      <c r="C81" s="26" t="s">
        <v>47</v>
      </c>
      <c r="D81" s="26" t="s">
        <v>58</v>
      </c>
      <c r="E81" s="26" t="s">
        <v>135</v>
      </c>
      <c r="F81" s="26" t="s">
        <v>93</v>
      </c>
      <c r="G81" s="163">
        <f>G82+G84+G83</f>
        <v>353.6</v>
      </c>
      <c r="H81" s="163">
        <f t="shared" ref="H81:I81" si="19">H82+H84+H83</f>
        <v>357.7</v>
      </c>
      <c r="I81" s="163">
        <f t="shared" si="19"/>
        <v>357.7</v>
      </c>
    </row>
    <row r="82" spans="1:9" ht="14.25" customHeight="1">
      <c r="A82" s="193" t="s">
        <v>132</v>
      </c>
      <c r="B82" s="28" t="s">
        <v>85</v>
      </c>
      <c r="C82" s="26" t="s">
        <v>47</v>
      </c>
      <c r="D82" s="26" t="s">
        <v>58</v>
      </c>
      <c r="E82" s="26" t="s">
        <v>135</v>
      </c>
      <c r="F82" s="26" t="s">
        <v>95</v>
      </c>
      <c r="G82" s="163">
        <v>272.3</v>
      </c>
      <c r="H82" s="163">
        <v>275.5</v>
      </c>
      <c r="I82" s="163">
        <v>275.5</v>
      </c>
    </row>
    <row r="83" spans="1:9" ht="24">
      <c r="A83" s="193" t="s">
        <v>106</v>
      </c>
      <c r="B83" s="28" t="s">
        <v>85</v>
      </c>
      <c r="C83" s="26" t="s">
        <v>47</v>
      </c>
      <c r="D83" s="26" t="s">
        <v>58</v>
      </c>
      <c r="E83" s="26" t="s">
        <v>135</v>
      </c>
      <c r="F83" s="26" t="s">
        <v>107</v>
      </c>
      <c r="G83" s="163">
        <v>0.9</v>
      </c>
      <c r="H83" s="163">
        <v>0.9</v>
      </c>
      <c r="I83" s="163">
        <v>0.9</v>
      </c>
    </row>
    <row r="84" spans="1:9">
      <c r="A84" s="193" t="s">
        <v>132</v>
      </c>
      <c r="B84" s="28" t="s">
        <v>85</v>
      </c>
      <c r="C84" s="26" t="s">
        <v>47</v>
      </c>
      <c r="D84" s="26" t="s">
        <v>58</v>
      </c>
      <c r="E84" s="26" t="s">
        <v>135</v>
      </c>
      <c r="F84" s="26" t="s">
        <v>97</v>
      </c>
      <c r="G84" s="163">
        <v>80.400000000000006</v>
      </c>
      <c r="H84" s="163">
        <v>81.3</v>
      </c>
      <c r="I84" s="163">
        <v>81.3</v>
      </c>
    </row>
    <row r="85" spans="1:9" ht="25.5" customHeight="1">
      <c r="A85" s="193" t="s">
        <v>108</v>
      </c>
      <c r="B85" s="28" t="s">
        <v>85</v>
      </c>
      <c r="C85" s="26" t="s">
        <v>47</v>
      </c>
      <c r="D85" s="26" t="s">
        <v>58</v>
      </c>
      <c r="E85" s="26" t="s">
        <v>135</v>
      </c>
      <c r="F85" s="26" t="s">
        <v>109</v>
      </c>
      <c r="G85" s="163">
        <f>G86</f>
        <v>59.3</v>
      </c>
      <c r="H85" s="163">
        <f t="shared" ref="H85:I85" si="20">H86</f>
        <v>31.4</v>
      </c>
      <c r="I85" s="163">
        <f t="shared" si="20"/>
        <v>40.1</v>
      </c>
    </row>
    <row r="86" spans="1:9" ht="25.5" customHeight="1">
      <c r="A86" s="193" t="s">
        <v>110</v>
      </c>
      <c r="B86" s="28" t="s">
        <v>85</v>
      </c>
      <c r="C86" s="26" t="s">
        <v>47</v>
      </c>
      <c r="D86" s="26" t="s">
        <v>58</v>
      </c>
      <c r="E86" s="26" t="s">
        <v>135</v>
      </c>
      <c r="F86" s="26" t="s">
        <v>111</v>
      </c>
      <c r="G86" s="163">
        <v>59.3</v>
      </c>
      <c r="H86" s="211">
        <v>31.4</v>
      </c>
      <c r="I86" s="211">
        <v>40.1</v>
      </c>
    </row>
    <row r="87" spans="1:9" ht="24" hidden="1">
      <c r="A87" s="194" t="s">
        <v>59</v>
      </c>
      <c r="B87" s="28" t="s">
        <v>85</v>
      </c>
      <c r="C87" s="28" t="s">
        <v>58</v>
      </c>
      <c r="D87" s="28"/>
      <c r="E87" s="28"/>
      <c r="F87" s="158"/>
      <c r="G87" s="160">
        <f>G88+G97</f>
        <v>0</v>
      </c>
      <c r="H87" s="189"/>
      <c r="I87" s="189"/>
    </row>
    <row r="88" spans="1:9" ht="24" hidden="1">
      <c r="A88" s="195" t="s">
        <v>136</v>
      </c>
      <c r="B88" s="28" t="s">
        <v>85</v>
      </c>
      <c r="C88" s="26" t="s">
        <v>58</v>
      </c>
      <c r="D88" s="26" t="s">
        <v>64</v>
      </c>
      <c r="E88" s="26"/>
      <c r="F88" s="158"/>
      <c r="G88" s="163">
        <f>G89+G93</f>
        <v>0</v>
      </c>
      <c r="H88" s="189"/>
      <c r="I88" s="189"/>
    </row>
    <row r="89" spans="1:9" ht="24" hidden="1">
      <c r="A89" s="195" t="s">
        <v>137</v>
      </c>
      <c r="B89" s="28" t="s">
        <v>85</v>
      </c>
      <c r="C89" s="26" t="s">
        <v>58</v>
      </c>
      <c r="D89" s="26" t="s">
        <v>64</v>
      </c>
      <c r="E89" s="26" t="s">
        <v>138</v>
      </c>
      <c r="F89" s="158"/>
      <c r="G89" s="163">
        <f>G90</f>
        <v>0</v>
      </c>
      <c r="H89" s="189"/>
      <c r="I89" s="189"/>
    </row>
    <row r="90" spans="1:9" ht="24" hidden="1">
      <c r="A90" s="195" t="s">
        <v>139</v>
      </c>
      <c r="B90" s="28" t="s">
        <v>85</v>
      </c>
      <c r="C90" s="26" t="s">
        <v>58</v>
      </c>
      <c r="D90" s="26" t="s">
        <v>64</v>
      </c>
      <c r="E90" s="26" t="s">
        <v>140</v>
      </c>
      <c r="F90" s="33"/>
      <c r="G90" s="163">
        <f>G91</f>
        <v>0</v>
      </c>
      <c r="H90" s="189"/>
      <c r="I90" s="189"/>
    </row>
    <row r="91" spans="1:9" ht="24" hidden="1">
      <c r="A91" s="195" t="s">
        <v>108</v>
      </c>
      <c r="B91" s="28" t="s">
        <v>85</v>
      </c>
      <c r="C91" s="26" t="s">
        <v>58</v>
      </c>
      <c r="D91" s="26" t="s">
        <v>64</v>
      </c>
      <c r="E91" s="26" t="s">
        <v>140</v>
      </c>
      <c r="F91" s="33">
        <v>240</v>
      </c>
      <c r="G91" s="163">
        <f>G92</f>
        <v>0</v>
      </c>
      <c r="H91" s="189"/>
      <c r="I91" s="189"/>
    </row>
    <row r="92" spans="1:9" ht="24" hidden="1">
      <c r="A92" s="195" t="s">
        <v>110</v>
      </c>
      <c r="B92" s="28" t="s">
        <v>85</v>
      </c>
      <c r="C92" s="26" t="s">
        <v>58</v>
      </c>
      <c r="D92" s="26" t="s">
        <v>64</v>
      </c>
      <c r="E92" s="26" t="s">
        <v>140</v>
      </c>
      <c r="F92" s="33">
        <v>244</v>
      </c>
      <c r="G92" s="163"/>
      <c r="H92" s="189"/>
      <c r="I92" s="189"/>
    </row>
    <row r="93" spans="1:9" hidden="1">
      <c r="A93" s="195" t="s">
        <v>141</v>
      </c>
      <c r="B93" s="28" t="s">
        <v>85</v>
      </c>
      <c r="C93" s="26" t="s">
        <v>58</v>
      </c>
      <c r="D93" s="26" t="s">
        <v>64</v>
      </c>
      <c r="E93" s="26" t="s">
        <v>9</v>
      </c>
      <c r="F93" s="33"/>
      <c r="G93" s="163">
        <f>G94</f>
        <v>0</v>
      </c>
      <c r="H93" s="189"/>
      <c r="I93" s="189"/>
    </row>
    <row r="94" spans="1:9" ht="24" hidden="1">
      <c r="A94" s="195" t="s">
        <v>142</v>
      </c>
      <c r="B94" s="28" t="s">
        <v>85</v>
      </c>
      <c r="C94" s="26" t="s">
        <v>58</v>
      </c>
      <c r="D94" s="26" t="s">
        <v>64</v>
      </c>
      <c r="E94" s="26" t="s">
        <v>143</v>
      </c>
      <c r="F94" s="33"/>
      <c r="G94" s="163">
        <f>G95</f>
        <v>0</v>
      </c>
      <c r="H94" s="189"/>
      <c r="I94" s="189"/>
    </row>
    <row r="95" spans="1:9" ht="24" hidden="1">
      <c r="A95" s="195" t="s">
        <v>108</v>
      </c>
      <c r="B95" s="28" t="s">
        <v>85</v>
      </c>
      <c r="C95" s="26" t="s">
        <v>58</v>
      </c>
      <c r="D95" s="26" t="s">
        <v>64</v>
      </c>
      <c r="E95" s="26" t="s">
        <v>143</v>
      </c>
      <c r="F95" s="33">
        <v>240</v>
      </c>
      <c r="G95" s="163">
        <f>G96</f>
        <v>0</v>
      </c>
      <c r="H95" s="189"/>
      <c r="I95" s="189"/>
    </row>
    <row r="96" spans="1:9" ht="24" hidden="1">
      <c r="A96" s="195" t="s">
        <v>110</v>
      </c>
      <c r="B96" s="28" t="s">
        <v>85</v>
      </c>
      <c r="C96" s="26" t="s">
        <v>58</v>
      </c>
      <c r="D96" s="26" t="s">
        <v>64</v>
      </c>
      <c r="E96" s="26" t="s">
        <v>143</v>
      </c>
      <c r="F96" s="33">
        <v>244</v>
      </c>
      <c r="G96" s="163"/>
      <c r="H96" s="189"/>
      <c r="I96" s="189"/>
    </row>
    <row r="97" spans="1:9" ht="14.25" hidden="1" customHeight="1">
      <c r="A97" s="194" t="s">
        <v>60</v>
      </c>
      <c r="B97" s="28" t="s">
        <v>85</v>
      </c>
      <c r="C97" s="28" t="s">
        <v>58</v>
      </c>
      <c r="D97" s="28" t="s">
        <v>61</v>
      </c>
      <c r="E97" s="28"/>
      <c r="F97" s="158" t="s">
        <v>144</v>
      </c>
      <c r="G97" s="160">
        <f>G100+G98</f>
        <v>0</v>
      </c>
      <c r="H97" s="189"/>
      <c r="I97" s="189"/>
    </row>
    <row r="98" spans="1:9" ht="13.5" hidden="1" customHeight="1">
      <c r="A98" s="166" t="s">
        <v>145</v>
      </c>
      <c r="B98" s="28" t="s">
        <v>85</v>
      </c>
      <c r="C98" s="34" t="s">
        <v>58</v>
      </c>
      <c r="D98" s="34" t="s">
        <v>61</v>
      </c>
      <c r="E98" s="34" t="s">
        <v>146</v>
      </c>
      <c r="F98" s="35"/>
      <c r="G98" s="167">
        <f>G99+G120+G123</f>
        <v>0</v>
      </c>
      <c r="H98" s="189"/>
      <c r="I98" s="189"/>
    </row>
    <row r="99" spans="1:9" ht="12.75" hidden="1" customHeight="1">
      <c r="A99" s="166" t="s">
        <v>147</v>
      </c>
      <c r="B99" s="28" t="s">
        <v>85</v>
      </c>
      <c r="C99" s="34" t="s">
        <v>58</v>
      </c>
      <c r="D99" s="34" t="s">
        <v>61</v>
      </c>
      <c r="E99" s="34" t="s">
        <v>148</v>
      </c>
      <c r="F99" s="35"/>
      <c r="G99" s="167">
        <f>G102</f>
        <v>0</v>
      </c>
      <c r="H99" s="189"/>
      <c r="I99" s="189"/>
    </row>
    <row r="100" spans="1:9" ht="14.25" hidden="1" customHeight="1">
      <c r="A100" s="195" t="s">
        <v>149</v>
      </c>
      <c r="B100" s="28" t="s">
        <v>85</v>
      </c>
      <c r="C100" s="26" t="s">
        <v>58</v>
      </c>
      <c r="D100" s="26" t="s">
        <v>61</v>
      </c>
      <c r="E100" s="26" t="s">
        <v>150</v>
      </c>
      <c r="F100" s="33"/>
      <c r="G100" s="163">
        <f>G101</f>
        <v>0</v>
      </c>
      <c r="H100" s="189"/>
      <c r="I100" s="189"/>
    </row>
    <row r="101" spans="1:9" ht="13.5" hidden="1" customHeight="1">
      <c r="A101" s="193" t="s">
        <v>151</v>
      </c>
      <c r="B101" s="28" t="s">
        <v>85</v>
      </c>
      <c r="C101" s="26" t="s">
        <v>58</v>
      </c>
      <c r="D101" s="26" t="s">
        <v>61</v>
      </c>
      <c r="E101" s="26" t="s">
        <v>150</v>
      </c>
      <c r="F101" s="26" t="s">
        <v>152</v>
      </c>
      <c r="G101" s="163">
        <v>0</v>
      </c>
      <c r="H101" s="189"/>
      <c r="I101" s="189"/>
    </row>
    <row r="102" spans="1:9" ht="23.25" hidden="1" customHeight="1">
      <c r="A102" s="195" t="s">
        <v>108</v>
      </c>
      <c r="B102" s="28" t="s">
        <v>85</v>
      </c>
      <c r="C102" s="34" t="s">
        <v>58</v>
      </c>
      <c r="D102" s="34" t="s">
        <v>61</v>
      </c>
      <c r="E102" s="34" t="s">
        <v>148</v>
      </c>
      <c r="F102" s="26" t="s">
        <v>109</v>
      </c>
      <c r="G102" s="163">
        <f>G103</f>
        <v>0</v>
      </c>
      <c r="H102" s="189"/>
      <c r="I102" s="189"/>
    </row>
    <row r="103" spans="1:9" ht="26.25" hidden="1" customHeight="1">
      <c r="A103" s="195" t="s">
        <v>110</v>
      </c>
      <c r="B103" s="28" t="s">
        <v>85</v>
      </c>
      <c r="C103" s="34" t="s">
        <v>58</v>
      </c>
      <c r="D103" s="34" t="s">
        <v>61</v>
      </c>
      <c r="E103" s="34" t="s">
        <v>148</v>
      </c>
      <c r="F103" s="26" t="s">
        <v>111</v>
      </c>
      <c r="G103" s="163"/>
      <c r="H103" s="189"/>
      <c r="I103" s="189"/>
    </row>
    <row r="104" spans="1:9" ht="0.75" hidden="1" customHeight="1">
      <c r="A104" s="192" t="s">
        <v>62</v>
      </c>
      <c r="B104" s="28" t="s">
        <v>85</v>
      </c>
      <c r="C104" s="28" t="s">
        <v>49</v>
      </c>
      <c r="D104" s="28"/>
      <c r="E104" s="28"/>
      <c r="F104" s="28"/>
      <c r="G104" s="160">
        <f>G105+G115</f>
        <v>0</v>
      </c>
      <c r="H104" s="189"/>
      <c r="I104" s="189"/>
    </row>
    <row r="105" spans="1:9" ht="13.5" hidden="1" customHeight="1">
      <c r="A105" s="192" t="s">
        <v>153</v>
      </c>
      <c r="B105" s="28" t="s">
        <v>85</v>
      </c>
      <c r="C105" s="28" t="s">
        <v>49</v>
      </c>
      <c r="D105" s="28" t="s">
        <v>64</v>
      </c>
      <c r="E105" s="28"/>
      <c r="F105" s="28"/>
      <c r="G105" s="160">
        <f>G106+G109</f>
        <v>0</v>
      </c>
      <c r="H105" s="189"/>
      <c r="I105" s="189"/>
    </row>
    <row r="106" spans="1:9" ht="12.75" hidden="1" customHeight="1">
      <c r="A106" s="195" t="s">
        <v>154</v>
      </c>
      <c r="B106" s="28" t="s">
        <v>85</v>
      </c>
      <c r="C106" s="26" t="s">
        <v>49</v>
      </c>
      <c r="D106" s="26" t="s">
        <v>64</v>
      </c>
      <c r="E106" s="26" t="s">
        <v>155</v>
      </c>
      <c r="F106" s="26"/>
      <c r="G106" s="163">
        <f>G107</f>
        <v>0</v>
      </c>
      <c r="H106" s="189"/>
      <c r="I106" s="189"/>
    </row>
    <row r="107" spans="1:9" ht="12.75" hidden="1" customHeight="1">
      <c r="A107" s="195" t="s">
        <v>108</v>
      </c>
      <c r="B107" s="28" t="s">
        <v>85</v>
      </c>
      <c r="C107" s="26" t="s">
        <v>49</v>
      </c>
      <c r="D107" s="26" t="s">
        <v>64</v>
      </c>
      <c r="E107" s="26" t="s">
        <v>155</v>
      </c>
      <c r="F107" s="26" t="s">
        <v>109</v>
      </c>
      <c r="G107" s="163">
        <f>G108</f>
        <v>0</v>
      </c>
      <c r="H107" s="189"/>
      <c r="I107" s="189"/>
    </row>
    <row r="108" spans="1:9" ht="12.75" hidden="1" customHeight="1">
      <c r="A108" s="195" t="s">
        <v>110</v>
      </c>
      <c r="B108" s="28" t="s">
        <v>85</v>
      </c>
      <c r="C108" s="26" t="s">
        <v>49</v>
      </c>
      <c r="D108" s="26" t="s">
        <v>64</v>
      </c>
      <c r="E108" s="26" t="s">
        <v>155</v>
      </c>
      <c r="F108" s="26" t="s">
        <v>111</v>
      </c>
      <c r="G108" s="163"/>
      <c r="H108" s="189"/>
      <c r="I108" s="189"/>
    </row>
    <row r="109" spans="1:9" ht="12" hidden="1" customHeight="1">
      <c r="A109" s="195" t="s">
        <v>156</v>
      </c>
      <c r="B109" s="28" t="s">
        <v>85</v>
      </c>
      <c r="C109" s="26" t="s">
        <v>49</v>
      </c>
      <c r="D109" s="26" t="s">
        <v>64</v>
      </c>
      <c r="E109" s="26" t="s">
        <v>157</v>
      </c>
      <c r="F109" s="26"/>
      <c r="G109" s="163">
        <f>G110+G112</f>
        <v>0</v>
      </c>
      <c r="H109" s="189"/>
      <c r="I109" s="189"/>
    </row>
    <row r="110" spans="1:9" ht="12.75" hidden="1" customHeight="1">
      <c r="A110" s="195" t="s">
        <v>108</v>
      </c>
      <c r="B110" s="28" t="s">
        <v>85</v>
      </c>
      <c r="C110" s="26" t="s">
        <v>49</v>
      </c>
      <c r="D110" s="26" t="s">
        <v>64</v>
      </c>
      <c r="E110" s="26" t="s">
        <v>157</v>
      </c>
      <c r="F110" s="26" t="s">
        <v>109</v>
      </c>
      <c r="G110" s="163">
        <f>G111</f>
        <v>0</v>
      </c>
      <c r="H110" s="189"/>
      <c r="I110" s="189"/>
    </row>
    <row r="111" spans="1:9" ht="12.75" hidden="1" customHeight="1">
      <c r="A111" s="195" t="s">
        <v>110</v>
      </c>
      <c r="B111" s="28" t="s">
        <v>85</v>
      </c>
      <c r="C111" s="26" t="s">
        <v>49</v>
      </c>
      <c r="D111" s="26" t="s">
        <v>64</v>
      </c>
      <c r="E111" s="26" t="s">
        <v>157</v>
      </c>
      <c r="F111" s="26" t="s">
        <v>111</v>
      </c>
      <c r="G111" s="163"/>
      <c r="H111" s="189"/>
      <c r="I111" s="189"/>
    </row>
    <row r="112" spans="1:9" ht="12" hidden="1" customHeight="1">
      <c r="A112" s="193" t="s">
        <v>92</v>
      </c>
      <c r="B112" s="28" t="s">
        <v>85</v>
      </c>
      <c r="C112" s="26" t="s">
        <v>49</v>
      </c>
      <c r="D112" s="26" t="s">
        <v>64</v>
      </c>
      <c r="E112" s="26" t="s">
        <v>157</v>
      </c>
      <c r="F112" s="26" t="s">
        <v>93</v>
      </c>
      <c r="G112" s="163">
        <f>G113+G114</f>
        <v>0</v>
      </c>
      <c r="H112" s="189"/>
      <c r="I112" s="189"/>
    </row>
    <row r="113" spans="1:9" ht="12" hidden="1" customHeight="1">
      <c r="A113" s="193" t="s">
        <v>94</v>
      </c>
      <c r="B113" s="28" t="s">
        <v>85</v>
      </c>
      <c r="C113" s="26" t="s">
        <v>49</v>
      </c>
      <c r="D113" s="26" t="s">
        <v>64</v>
      </c>
      <c r="E113" s="26" t="s">
        <v>157</v>
      </c>
      <c r="F113" s="26" t="s">
        <v>95</v>
      </c>
      <c r="G113" s="163"/>
      <c r="H113" s="189"/>
      <c r="I113" s="189"/>
    </row>
    <row r="114" spans="1:9" ht="12.75" hidden="1" customHeight="1">
      <c r="A114" s="193" t="s">
        <v>96</v>
      </c>
      <c r="B114" s="28" t="s">
        <v>85</v>
      </c>
      <c r="C114" s="26" t="s">
        <v>49</v>
      </c>
      <c r="D114" s="26" t="s">
        <v>64</v>
      </c>
      <c r="E114" s="26" t="s">
        <v>157</v>
      </c>
      <c r="F114" s="26" t="s">
        <v>97</v>
      </c>
      <c r="G114" s="163"/>
      <c r="H114" s="189"/>
      <c r="I114" s="189"/>
    </row>
    <row r="115" spans="1:9" ht="23.25" hidden="1" customHeight="1">
      <c r="A115" s="192" t="s">
        <v>65</v>
      </c>
      <c r="B115" s="28" t="s">
        <v>85</v>
      </c>
      <c r="C115" s="28" t="s">
        <v>49</v>
      </c>
      <c r="D115" s="28" t="s">
        <v>66</v>
      </c>
      <c r="E115" s="28"/>
      <c r="F115" s="28"/>
      <c r="G115" s="160"/>
      <c r="H115" s="189"/>
      <c r="I115" s="189"/>
    </row>
    <row r="116" spans="1:9" ht="27" hidden="1" customHeight="1">
      <c r="A116" s="195" t="s">
        <v>110</v>
      </c>
      <c r="B116" s="28" t="s">
        <v>85</v>
      </c>
      <c r="C116" s="26" t="s">
        <v>49</v>
      </c>
      <c r="D116" s="26" t="s">
        <v>66</v>
      </c>
      <c r="E116" s="26" t="s">
        <v>158</v>
      </c>
      <c r="F116" s="26" t="s">
        <v>111</v>
      </c>
      <c r="G116" s="163"/>
      <c r="H116" s="189"/>
      <c r="I116" s="189"/>
    </row>
    <row r="117" spans="1:9" ht="23.25" hidden="1" customHeight="1">
      <c r="A117" s="193" t="s">
        <v>159</v>
      </c>
      <c r="B117" s="28" t="s">
        <v>85</v>
      </c>
      <c r="C117" s="26" t="s">
        <v>49</v>
      </c>
      <c r="D117" s="26" t="s">
        <v>66</v>
      </c>
      <c r="E117" s="26" t="s">
        <v>160</v>
      </c>
      <c r="F117" s="26"/>
      <c r="G117" s="163">
        <f>G118</f>
        <v>0</v>
      </c>
      <c r="H117" s="189"/>
      <c r="I117" s="189"/>
    </row>
    <row r="118" spans="1:9" ht="22.5" hidden="1" customHeight="1">
      <c r="A118" s="195" t="s">
        <v>108</v>
      </c>
      <c r="B118" s="28" t="s">
        <v>85</v>
      </c>
      <c r="C118" s="26" t="s">
        <v>49</v>
      </c>
      <c r="D118" s="26" t="s">
        <v>66</v>
      </c>
      <c r="E118" s="26" t="s">
        <v>160</v>
      </c>
      <c r="F118" s="26" t="s">
        <v>109</v>
      </c>
      <c r="G118" s="163">
        <f>G119</f>
        <v>0</v>
      </c>
      <c r="H118" s="189"/>
      <c r="I118" s="189"/>
    </row>
    <row r="119" spans="1:9" ht="24" hidden="1" customHeight="1">
      <c r="A119" s="195" t="s">
        <v>110</v>
      </c>
      <c r="B119" s="28" t="s">
        <v>85</v>
      </c>
      <c r="C119" s="26" t="s">
        <v>49</v>
      </c>
      <c r="D119" s="26" t="s">
        <v>66</v>
      </c>
      <c r="E119" s="26" t="s">
        <v>160</v>
      </c>
      <c r="F119" s="26" t="s">
        <v>111</v>
      </c>
      <c r="G119" s="163"/>
      <c r="H119" s="189"/>
      <c r="I119" s="189"/>
    </row>
    <row r="120" spans="1:9" ht="26.25" hidden="1" customHeight="1">
      <c r="A120" s="193" t="s">
        <v>176</v>
      </c>
      <c r="B120" s="28" t="s">
        <v>85</v>
      </c>
      <c r="C120" s="34" t="s">
        <v>58</v>
      </c>
      <c r="D120" s="34" t="s">
        <v>61</v>
      </c>
      <c r="E120" s="34" t="s">
        <v>263</v>
      </c>
      <c r="F120" s="26"/>
      <c r="G120" s="163">
        <f>G121</f>
        <v>0</v>
      </c>
      <c r="H120" s="189"/>
      <c r="I120" s="189"/>
    </row>
    <row r="121" spans="1:9" ht="24.75" hidden="1" customHeight="1">
      <c r="A121" s="195" t="s">
        <v>108</v>
      </c>
      <c r="B121" s="28" t="s">
        <v>85</v>
      </c>
      <c r="C121" s="34" t="s">
        <v>58</v>
      </c>
      <c r="D121" s="34" t="s">
        <v>61</v>
      </c>
      <c r="E121" s="34" t="s">
        <v>263</v>
      </c>
      <c r="F121" s="26" t="s">
        <v>109</v>
      </c>
      <c r="G121" s="163">
        <f>G122</f>
        <v>0</v>
      </c>
      <c r="H121" s="189"/>
      <c r="I121" s="189"/>
    </row>
    <row r="122" spans="1:9" ht="24" hidden="1" customHeight="1">
      <c r="A122" s="195" t="s">
        <v>110</v>
      </c>
      <c r="B122" s="28" t="s">
        <v>85</v>
      </c>
      <c r="C122" s="34" t="s">
        <v>58</v>
      </c>
      <c r="D122" s="34" t="s">
        <v>61</v>
      </c>
      <c r="E122" s="34" t="s">
        <v>263</v>
      </c>
      <c r="F122" s="26" t="s">
        <v>111</v>
      </c>
      <c r="G122" s="163"/>
      <c r="H122" s="189"/>
      <c r="I122" s="189"/>
    </row>
    <row r="123" spans="1:9" ht="23.25" hidden="1" customHeight="1">
      <c r="A123" s="193" t="s">
        <v>177</v>
      </c>
      <c r="B123" s="28" t="s">
        <v>85</v>
      </c>
      <c r="C123" s="34" t="s">
        <v>58</v>
      </c>
      <c r="D123" s="34" t="s">
        <v>61</v>
      </c>
      <c r="E123" s="34" t="s">
        <v>264</v>
      </c>
      <c r="F123" s="26"/>
      <c r="G123" s="163">
        <f>G124</f>
        <v>0</v>
      </c>
      <c r="H123" s="189"/>
      <c r="I123" s="189"/>
    </row>
    <row r="124" spans="1:9" ht="23.25" hidden="1" customHeight="1">
      <c r="A124" s="195" t="s">
        <v>108</v>
      </c>
      <c r="B124" s="28" t="s">
        <v>85</v>
      </c>
      <c r="C124" s="34" t="s">
        <v>58</v>
      </c>
      <c r="D124" s="34" t="s">
        <v>61</v>
      </c>
      <c r="E124" s="34" t="s">
        <v>264</v>
      </c>
      <c r="F124" s="26" t="s">
        <v>109</v>
      </c>
      <c r="G124" s="163">
        <f>G125</f>
        <v>0</v>
      </c>
      <c r="H124" s="189"/>
      <c r="I124" s="189"/>
    </row>
    <row r="125" spans="1:9" ht="22.5" hidden="1" customHeight="1">
      <c r="A125" s="195" t="s">
        <v>110</v>
      </c>
      <c r="B125" s="28" t="s">
        <v>85</v>
      </c>
      <c r="C125" s="34" t="s">
        <v>58</v>
      </c>
      <c r="D125" s="34" t="s">
        <v>61</v>
      </c>
      <c r="E125" s="34" t="s">
        <v>264</v>
      </c>
      <c r="F125" s="26" t="s">
        <v>111</v>
      </c>
      <c r="G125" s="163"/>
      <c r="H125" s="189"/>
      <c r="I125" s="189"/>
    </row>
    <row r="126" spans="1:9" ht="27" hidden="1" customHeight="1">
      <c r="A126" s="197" t="s">
        <v>330</v>
      </c>
      <c r="B126" s="28" t="s">
        <v>85</v>
      </c>
      <c r="C126" s="45" t="s">
        <v>58</v>
      </c>
      <c r="D126" s="34"/>
      <c r="E126" s="34"/>
      <c r="F126" s="26"/>
      <c r="G126" s="160">
        <f>G127</f>
        <v>0</v>
      </c>
      <c r="H126" s="189"/>
      <c r="I126" s="189"/>
    </row>
    <row r="127" spans="1:9" ht="15" hidden="1" customHeight="1">
      <c r="A127" s="198" t="s">
        <v>60</v>
      </c>
      <c r="B127" s="28" t="s">
        <v>85</v>
      </c>
      <c r="C127" s="45" t="s">
        <v>58</v>
      </c>
      <c r="D127" s="45" t="s">
        <v>324</v>
      </c>
      <c r="E127" s="34"/>
      <c r="F127" s="26"/>
      <c r="G127" s="163">
        <f>G128</f>
        <v>0</v>
      </c>
      <c r="H127" s="189"/>
      <c r="I127" s="189"/>
    </row>
    <row r="128" spans="1:9" ht="27" hidden="1" customHeight="1">
      <c r="A128" s="73" t="s">
        <v>145</v>
      </c>
      <c r="B128" s="28" t="s">
        <v>85</v>
      </c>
      <c r="C128" s="34" t="s">
        <v>58</v>
      </c>
      <c r="D128" s="34" t="s">
        <v>61</v>
      </c>
      <c r="E128" s="34" t="s">
        <v>148</v>
      </c>
      <c r="F128" s="26"/>
      <c r="G128" s="163">
        <f>G129</f>
        <v>0</v>
      </c>
      <c r="H128" s="189"/>
      <c r="I128" s="189"/>
    </row>
    <row r="129" spans="1:9" ht="25.5" hidden="1" customHeight="1">
      <c r="A129" s="171" t="s">
        <v>108</v>
      </c>
      <c r="B129" s="28" t="s">
        <v>85</v>
      </c>
      <c r="C129" s="34" t="s">
        <v>58</v>
      </c>
      <c r="D129" s="34" t="s">
        <v>61</v>
      </c>
      <c r="E129" s="34" t="s">
        <v>148</v>
      </c>
      <c r="F129" s="26" t="s">
        <v>109</v>
      </c>
      <c r="G129" s="163">
        <f>G130</f>
        <v>0</v>
      </c>
      <c r="H129" s="189"/>
      <c r="I129" s="189"/>
    </row>
    <row r="130" spans="1:9" ht="24" hidden="1" customHeight="1">
      <c r="A130" s="171" t="s">
        <v>110</v>
      </c>
      <c r="B130" s="28" t="s">
        <v>85</v>
      </c>
      <c r="C130" s="34" t="s">
        <v>58</v>
      </c>
      <c r="D130" s="34" t="s">
        <v>61</v>
      </c>
      <c r="E130" s="34" t="s">
        <v>148</v>
      </c>
      <c r="F130" s="26" t="s">
        <v>111</v>
      </c>
      <c r="G130" s="163">
        <v>0</v>
      </c>
      <c r="H130" s="189"/>
      <c r="I130" s="189"/>
    </row>
    <row r="131" spans="1:9" ht="15.75" hidden="1" customHeight="1">
      <c r="A131" s="161" t="s">
        <v>326</v>
      </c>
      <c r="B131" s="28" t="s">
        <v>85</v>
      </c>
      <c r="C131" s="45" t="s">
        <v>49</v>
      </c>
      <c r="D131" s="34"/>
      <c r="E131" s="34"/>
      <c r="F131" s="26"/>
      <c r="G131" s="160">
        <f>G132</f>
        <v>0</v>
      </c>
      <c r="H131" s="189"/>
      <c r="I131" s="189"/>
    </row>
    <row r="132" spans="1:9" ht="14.25" hidden="1" customHeight="1">
      <c r="A132" s="194" t="s">
        <v>65</v>
      </c>
      <c r="B132" s="28" t="s">
        <v>85</v>
      </c>
      <c r="C132" s="45" t="s">
        <v>49</v>
      </c>
      <c r="D132" s="28" t="s">
        <v>66</v>
      </c>
      <c r="E132" s="34"/>
      <c r="F132" s="26"/>
      <c r="G132" s="163">
        <f>G133+G135</f>
        <v>0</v>
      </c>
      <c r="H132" s="189"/>
      <c r="I132" s="189"/>
    </row>
    <row r="133" spans="1:9" ht="0.75" hidden="1" customHeight="1">
      <c r="A133" s="193" t="s">
        <v>108</v>
      </c>
      <c r="B133" s="28" t="s">
        <v>85</v>
      </c>
      <c r="C133" s="26" t="s">
        <v>49</v>
      </c>
      <c r="D133" s="26" t="s">
        <v>66</v>
      </c>
      <c r="E133" s="26" t="s">
        <v>314</v>
      </c>
      <c r="F133" s="26" t="s">
        <v>109</v>
      </c>
      <c r="G133" s="163">
        <f>G134</f>
        <v>0</v>
      </c>
      <c r="H133" s="189"/>
      <c r="I133" s="189"/>
    </row>
    <row r="134" spans="1:9" ht="0.75" hidden="1" customHeight="1">
      <c r="A134" s="195" t="s">
        <v>110</v>
      </c>
      <c r="B134" s="28" t="s">
        <v>85</v>
      </c>
      <c r="C134" s="26" t="s">
        <v>49</v>
      </c>
      <c r="D134" s="26" t="s">
        <v>66</v>
      </c>
      <c r="E134" s="26" t="s">
        <v>314</v>
      </c>
      <c r="F134" s="26" t="s">
        <v>111</v>
      </c>
      <c r="G134" s="163">
        <v>0</v>
      </c>
      <c r="H134" s="189"/>
      <c r="I134" s="189"/>
    </row>
    <row r="135" spans="1:9" ht="27" hidden="1" customHeight="1">
      <c r="A135" s="193" t="s">
        <v>108</v>
      </c>
      <c r="B135" s="28" t="s">
        <v>85</v>
      </c>
      <c r="C135" s="26" t="s">
        <v>49</v>
      </c>
      <c r="D135" s="26" t="s">
        <v>66</v>
      </c>
      <c r="E135" s="26" t="s">
        <v>158</v>
      </c>
      <c r="F135" s="26" t="s">
        <v>109</v>
      </c>
      <c r="G135" s="163">
        <f>G136</f>
        <v>0</v>
      </c>
      <c r="H135" s="189"/>
      <c r="I135" s="189"/>
    </row>
    <row r="136" spans="1:9" ht="24.75" hidden="1" customHeight="1">
      <c r="A136" s="195" t="s">
        <v>110</v>
      </c>
      <c r="B136" s="28" t="s">
        <v>85</v>
      </c>
      <c r="C136" s="26" t="s">
        <v>49</v>
      </c>
      <c r="D136" s="26" t="s">
        <v>66</v>
      </c>
      <c r="E136" s="26" t="s">
        <v>158</v>
      </c>
      <c r="F136" s="26" t="s">
        <v>111</v>
      </c>
      <c r="G136" s="163">
        <v>0</v>
      </c>
      <c r="H136" s="189"/>
      <c r="I136" s="189"/>
    </row>
    <row r="137" spans="1:9" ht="15.75" customHeight="1">
      <c r="A137" s="161" t="s">
        <v>325</v>
      </c>
      <c r="B137" s="28" t="s">
        <v>85</v>
      </c>
      <c r="C137" s="28" t="s">
        <v>68</v>
      </c>
      <c r="D137" s="158"/>
      <c r="E137" s="158"/>
      <c r="F137" s="36"/>
      <c r="G137" s="160">
        <f>G152+G167+G193+G148</f>
        <v>3978</v>
      </c>
      <c r="H137" s="160">
        <f t="shared" ref="H137:I137" si="21">H152+H167+H193+H148</f>
        <v>306.7</v>
      </c>
      <c r="I137" s="160">
        <f t="shared" si="21"/>
        <v>422.2</v>
      </c>
    </row>
    <row r="138" spans="1:9" ht="14.25" hidden="1" customHeight="1">
      <c r="A138" s="195" t="s">
        <v>163</v>
      </c>
      <c r="B138" s="28" t="s">
        <v>85</v>
      </c>
      <c r="C138" s="26" t="s">
        <v>68</v>
      </c>
      <c r="D138" s="26" t="s">
        <v>45</v>
      </c>
      <c r="E138" s="33" t="s">
        <v>164</v>
      </c>
      <c r="F138" s="63"/>
      <c r="G138" s="163">
        <f>G139+G149</f>
        <v>150</v>
      </c>
      <c r="H138" s="189"/>
      <c r="I138" s="189"/>
    </row>
    <row r="139" spans="1:9" ht="14.25" hidden="1" customHeight="1">
      <c r="A139" s="195" t="s">
        <v>108</v>
      </c>
      <c r="B139" s="28" t="s">
        <v>85</v>
      </c>
      <c r="C139" s="26" t="s">
        <v>68</v>
      </c>
      <c r="D139" s="26" t="s">
        <v>45</v>
      </c>
      <c r="E139" s="33" t="s">
        <v>164</v>
      </c>
      <c r="F139" s="63">
        <v>240</v>
      </c>
      <c r="G139" s="163">
        <f>G140</f>
        <v>0</v>
      </c>
      <c r="H139" s="189"/>
      <c r="I139" s="189"/>
    </row>
    <row r="140" spans="1:9" ht="15" hidden="1" customHeight="1">
      <c r="A140" s="195" t="s">
        <v>110</v>
      </c>
      <c r="B140" s="28" t="s">
        <v>85</v>
      </c>
      <c r="C140" s="26" t="s">
        <v>68</v>
      </c>
      <c r="D140" s="26" t="s">
        <v>45</v>
      </c>
      <c r="E140" s="33" t="s">
        <v>164</v>
      </c>
      <c r="F140" s="63">
        <v>244</v>
      </c>
      <c r="G140" s="163"/>
      <c r="H140" s="189"/>
      <c r="I140" s="189"/>
    </row>
    <row r="141" spans="1:9" ht="25.5" hidden="1" customHeight="1">
      <c r="A141" s="195" t="s">
        <v>108</v>
      </c>
      <c r="B141" s="28" t="s">
        <v>85</v>
      </c>
      <c r="C141" s="26" t="s">
        <v>68</v>
      </c>
      <c r="D141" s="26" t="s">
        <v>45</v>
      </c>
      <c r="E141" s="33" t="s">
        <v>165</v>
      </c>
      <c r="F141" s="63">
        <v>240</v>
      </c>
      <c r="G141" s="163"/>
      <c r="H141" s="189"/>
      <c r="I141" s="189"/>
    </row>
    <row r="142" spans="1:9" ht="25.5" hidden="1" customHeight="1">
      <c r="A142" s="193" t="s">
        <v>166</v>
      </c>
      <c r="B142" s="28" t="s">
        <v>85</v>
      </c>
      <c r="C142" s="26" t="s">
        <v>68</v>
      </c>
      <c r="D142" s="26" t="s">
        <v>45</v>
      </c>
      <c r="E142" s="33" t="s">
        <v>165</v>
      </c>
      <c r="F142" s="63">
        <v>243</v>
      </c>
      <c r="G142" s="163"/>
      <c r="H142" s="189"/>
      <c r="I142" s="189"/>
    </row>
    <row r="143" spans="1:9" ht="12" hidden="1" customHeight="1">
      <c r="A143" s="199" t="s">
        <v>167</v>
      </c>
      <c r="B143" s="28" t="s">
        <v>85</v>
      </c>
      <c r="C143" s="26" t="s">
        <v>68</v>
      </c>
      <c r="D143" s="26" t="s">
        <v>45</v>
      </c>
      <c r="E143" s="33">
        <v>3519503</v>
      </c>
      <c r="F143" s="63"/>
      <c r="G143" s="163"/>
      <c r="H143" s="189"/>
      <c r="I143" s="189"/>
    </row>
    <row r="144" spans="1:9" ht="12.75" hidden="1" customHeight="1">
      <c r="A144" s="193" t="s">
        <v>168</v>
      </c>
      <c r="B144" s="28" t="s">
        <v>85</v>
      </c>
      <c r="C144" s="26" t="s">
        <v>68</v>
      </c>
      <c r="D144" s="26" t="s">
        <v>45</v>
      </c>
      <c r="E144" s="33">
        <v>3519503</v>
      </c>
      <c r="F144" s="63">
        <v>410</v>
      </c>
      <c r="G144" s="163"/>
      <c r="H144" s="189"/>
      <c r="I144" s="189"/>
    </row>
    <row r="145" spans="1:9" ht="4.5" hidden="1" customHeight="1">
      <c r="A145" s="193" t="s">
        <v>169</v>
      </c>
      <c r="B145" s="28" t="s">
        <v>85</v>
      </c>
      <c r="C145" s="26" t="s">
        <v>68</v>
      </c>
      <c r="D145" s="26" t="s">
        <v>45</v>
      </c>
      <c r="E145" s="33">
        <v>3519503</v>
      </c>
      <c r="F145" s="63">
        <v>412</v>
      </c>
      <c r="G145" s="163"/>
      <c r="H145" s="189"/>
      <c r="I145" s="189"/>
    </row>
    <row r="146" spans="1:9" ht="8.25" hidden="1" customHeight="1">
      <c r="A146" s="199" t="s">
        <v>167</v>
      </c>
      <c r="B146" s="28" t="s">
        <v>85</v>
      </c>
      <c r="C146" s="26" t="s">
        <v>68</v>
      </c>
      <c r="D146" s="26" t="s">
        <v>45</v>
      </c>
      <c r="E146" s="33">
        <v>3519603</v>
      </c>
      <c r="F146" s="63"/>
      <c r="G146" s="163"/>
      <c r="H146" s="189"/>
      <c r="I146" s="189"/>
    </row>
    <row r="147" spans="1:9" ht="25.5" hidden="1" customHeight="1">
      <c r="A147" s="193" t="s">
        <v>168</v>
      </c>
      <c r="B147" s="28" t="s">
        <v>85</v>
      </c>
      <c r="C147" s="26" t="s">
        <v>68</v>
      </c>
      <c r="D147" s="26" t="s">
        <v>45</v>
      </c>
      <c r="E147" s="33">
        <v>3519603</v>
      </c>
      <c r="F147" s="63">
        <v>410</v>
      </c>
      <c r="G147" s="163"/>
      <c r="H147" s="189"/>
      <c r="I147" s="189"/>
    </row>
    <row r="148" spans="1:9" ht="22.5" customHeight="1">
      <c r="A148" s="173" t="s">
        <v>69</v>
      </c>
      <c r="B148" s="28" t="s">
        <v>85</v>
      </c>
      <c r="C148" s="26" t="s">
        <v>68</v>
      </c>
      <c r="D148" s="26" t="s">
        <v>45</v>
      </c>
      <c r="E148" s="77" t="s">
        <v>339</v>
      </c>
      <c r="F148" s="63"/>
      <c r="G148" s="160">
        <f>G149</f>
        <v>150</v>
      </c>
      <c r="H148" s="189"/>
      <c r="I148" s="189"/>
    </row>
    <row r="149" spans="1:9" ht="23.25" customHeight="1">
      <c r="A149" s="174" t="s">
        <v>338</v>
      </c>
      <c r="B149" s="28" t="s">
        <v>85</v>
      </c>
      <c r="C149" s="26" t="s">
        <v>68</v>
      </c>
      <c r="D149" s="26" t="s">
        <v>45</v>
      </c>
      <c r="E149" s="77" t="s">
        <v>340</v>
      </c>
      <c r="F149" s="64"/>
      <c r="G149" s="163">
        <f>G150</f>
        <v>150</v>
      </c>
      <c r="H149" s="189"/>
      <c r="I149" s="191"/>
    </row>
    <row r="150" spans="1:9" ht="28.5" customHeight="1">
      <c r="A150" s="175" t="s">
        <v>108</v>
      </c>
      <c r="B150" s="28" t="s">
        <v>85</v>
      </c>
      <c r="C150" s="26" t="s">
        <v>68</v>
      </c>
      <c r="D150" s="26" t="s">
        <v>45</v>
      </c>
      <c r="E150" s="77" t="s">
        <v>340</v>
      </c>
      <c r="F150" s="64">
        <v>240</v>
      </c>
      <c r="G150" s="163">
        <f>G151</f>
        <v>150</v>
      </c>
      <c r="H150" s="189"/>
      <c r="I150" s="189"/>
    </row>
    <row r="151" spans="1:9" ht="28.5" customHeight="1">
      <c r="A151" s="162" t="s">
        <v>110</v>
      </c>
      <c r="B151" s="28" t="s">
        <v>85</v>
      </c>
      <c r="C151" s="26" t="s">
        <v>68</v>
      </c>
      <c r="D151" s="26" t="s">
        <v>45</v>
      </c>
      <c r="E151" s="77" t="s">
        <v>340</v>
      </c>
      <c r="F151" s="64">
        <v>244</v>
      </c>
      <c r="G151" s="163">
        <v>150</v>
      </c>
      <c r="H151" s="189"/>
      <c r="I151" s="189"/>
    </row>
    <row r="152" spans="1:9" ht="15" customHeight="1">
      <c r="A152" s="194" t="s">
        <v>70</v>
      </c>
      <c r="B152" s="28" t="s">
        <v>85</v>
      </c>
      <c r="C152" s="28" t="s">
        <v>68</v>
      </c>
      <c r="D152" s="28" t="s">
        <v>47</v>
      </c>
      <c r="E152" s="158"/>
      <c r="F152" s="65"/>
      <c r="G152" s="160">
        <f>G153</f>
        <v>704.6</v>
      </c>
      <c r="H152" s="189"/>
      <c r="I152" s="189"/>
    </row>
    <row r="153" spans="1:9" ht="15.75" customHeight="1">
      <c r="A153" s="195" t="s">
        <v>170</v>
      </c>
      <c r="B153" s="28" t="s">
        <v>85</v>
      </c>
      <c r="C153" s="26" t="s">
        <v>68</v>
      </c>
      <c r="D153" s="26" t="s">
        <v>47</v>
      </c>
      <c r="E153" s="38" t="s">
        <v>269</v>
      </c>
      <c r="F153" s="63"/>
      <c r="G153" s="163">
        <f>G156+G154+G159+G162+G164</f>
        <v>704.6</v>
      </c>
      <c r="H153" s="189"/>
      <c r="I153" s="189"/>
    </row>
    <row r="154" spans="1:9" ht="24" customHeight="1">
      <c r="A154" s="193" t="s">
        <v>108</v>
      </c>
      <c r="B154" s="28" t="s">
        <v>85</v>
      </c>
      <c r="C154" s="26" t="s">
        <v>68</v>
      </c>
      <c r="D154" s="26" t="s">
        <v>47</v>
      </c>
      <c r="E154" s="38" t="s">
        <v>311</v>
      </c>
      <c r="F154" s="63">
        <v>240</v>
      </c>
      <c r="G154" s="163">
        <f>G155</f>
        <v>10.199999999999999</v>
      </c>
      <c r="H154" s="189"/>
      <c r="I154" s="189"/>
    </row>
    <row r="155" spans="1:9" ht="23.25" customHeight="1">
      <c r="A155" s="195" t="s">
        <v>110</v>
      </c>
      <c r="B155" s="28" t="s">
        <v>85</v>
      </c>
      <c r="C155" s="26" t="s">
        <v>68</v>
      </c>
      <c r="D155" s="26" t="s">
        <v>47</v>
      </c>
      <c r="E155" s="38" t="s">
        <v>311</v>
      </c>
      <c r="F155" s="63">
        <v>244</v>
      </c>
      <c r="G155" s="163">
        <v>10.199999999999999</v>
      </c>
      <c r="H155" s="189"/>
      <c r="I155" s="189"/>
    </row>
    <row r="156" spans="1:9" ht="24">
      <c r="A156" s="193" t="s">
        <v>108</v>
      </c>
      <c r="B156" s="28" t="s">
        <v>85</v>
      </c>
      <c r="C156" s="26" t="s">
        <v>68</v>
      </c>
      <c r="D156" s="26" t="s">
        <v>47</v>
      </c>
      <c r="E156" s="38" t="s">
        <v>172</v>
      </c>
      <c r="F156" s="63">
        <v>240</v>
      </c>
      <c r="G156" s="163">
        <f>G157</f>
        <v>234.3</v>
      </c>
      <c r="H156" s="189"/>
      <c r="I156" s="189"/>
    </row>
    <row r="157" spans="1:9" ht="31.5" customHeight="1">
      <c r="A157" s="195" t="s">
        <v>110</v>
      </c>
      <c r="B157" s="28" t="s">
        <v>85</v>
      </c>
      <c r="C157" s="26" t="s">
        <v>68</v>
      </c>
      <c r="D157" s="26" t="s">
        <v>47</v>
      </c>
      <c r="E157" s="33" t="s">
        <v>172</v>
      </c>
      <c r="F157" s="63">
        <v>244</v>
      </c>
      <c r="G157" s="163">
        <v>234.3</v>
      </c>
      <c r="H157" s="189"/>
      <c r="I157" s="189"/>
    </row>
    <row r="158" spans="1:9" ht="33" customHeight="1">
      <c r="A158" s="162" t="s">
        <v>352</v>
      </c>
      <c r="B158" s="28" t="s">
        <v>85</v>
      </c>
      <c r="C158" s="26" t="s">
        <v>68</v>
      </c>
      <c r="D158" s="26" t="s">
        <v>47</v>
      </c>
      <c r="E158" s="33" t="s">
        <v>353</v>
      </c>
      <c r="F158" s="64"/>
      <c r="G158" s="163">
        <f>G159</f>
        <v>266</v>
      </c>
      <c r="H158" s="189"/>
      <c r="I158" s="189"/>
    </row>
    <row r="159" spans="1:9" ht="28.5" customHeight="1">
      <c r="A159" s="164" t="s">
        <v>108</v>
      </c>
      <c r="B159" s="28" t="s">
        <v>85</v>
      </c>
      <c r="C159" s="26" t="s">
        <v>68</v>
      </c>
      <c r="D159" s="26" t="s">
        <v>47</v>
      </c>
      <c r="E159" s="33" t="s">
        <v>353</v>
      </c>
      <c r="F159" s="64" t="s">
        <v>109</v>
      </c>
      <c r="G159" s="163">
        <f>G160</f>
        <v>266</v>
      </c>
      <c r="H159" s="189"/>
      <c r="I159" s="189"/>
    </row>
    <row r="160" spans="1:9" ht="26.25" customHeight="1">
      <c r="A160" s="162" t="s">
        <v>110</v>
      </c>
      <c r="B160" s="28" t="s">
        <v>85</v>
      </c>
      <c r="C160" s="26" t="s">
        <v>68</v>
      </c>
      <c r="D160" s="26" t="s">
        <v>47</v>
      </c>
      <c r="E160" s="33" t="s">
        <v>353</v>
      </c>
      <c r="F160" s="64">
        <v>244</v>
      </c>
      <c r="G160" s="163">
        <v>266</v>
      </c>
      <c r="H160" s="189"/>
      <c r="I160" s="189"/>
    </row>
    <row r="161" spans="1:9" ht="27" customHeight="1">
      <c r="A161" s="162" t="s">
        <v>320</v>
      </c>
      <c r="B161" s="28" t="s">
        <v>85</v>
      </c>
      <c r="C161" s="26" t="s">
        <v>68</v>
      </c>
      <c r="D161" s="26" t="s">
        <v>47</v>
      </c>
      <c r="E161" s="33" t="s">
        <v>353</v>
      </c>
      <c r="F161" s="64"/>
      <c r="G161" s="163">
        <f>G162</f>
        <v>53.2</v>
      </c>
      <c r="H161" s="189"/>
      <c r="I161" s="189"/>
    </row>
    <row r="162" spans="1:9" ht="20.25" customHeight="1">
      <c r="A162" s="162" t="s">
        <v>274</v>
      </c>
      <c r="B162" s="28" t="s">
        <v>85</v>
      </c>
      <c r="C162" s="26" t="s">
        <v>68</v>
      </c>
      <c r="D162" s="26" t="s">
        <v>47</v>
      </c>
      <c r="E162" s="33" t="s">
        <v>353</v>
      </c>
      <c r="F162" s="64">
        <v>500</v>
      </c>
      <c r="G162" s="163">
        <f>G163</f>
        <v>53.2</v>
      </c>
      <c r="H162" s="189"/>
      <c r="I162" s="189"/>
    </row>
    <row r="163" spans="1:9" ht="20.25" customHeight="1">
      <c r="A163" s="164" t="s">
        <v>272</v>
      </c>
      <c r="B163" s="28" t="s">
        <v>85</v>
      </c>
      <c r="C163" s="26" t="s">
        <v>68</v>
      </c>
      <c r="D163" s="26" t="s">
        <v>47</v>
      </c>
      <c r="E163" s="33" t="s">
        <v>353</v>
      </c>
      <c r="F163" s="64">
        <v>540</v>
      </c>
      <c r="G163" s="163">
        <v>53.2</v>
      </c>
      <c r="H163" s="189"/>
      <c r="I163" s="189"/>
    </row>
    <row r="164" spans="1:9" ht="27" customHeight="1">
      <c r="A164" s="162" t="s">
        <v>176</v>
      </c>
      <c r="B164" s="28" t="s">
        <v>85</v>
      </c>
      <c r="C164" s="26" t="s">
        <v>68</v>
      </c>
      <c r="D164" s="26" t="s">
        <v>47</v>
      </c>
      <c r="E164" s="33" t="s">
        <v>354</v>
      </c>
      <c r="F164" s="64"/>
      <c r="G164" s="163">
        <f>G165</f>
        <v>140.9</v>
      </c>
      <c r="H164" s="189"/>
      <c r="I164" s="189"/>
    </row>
    <row r="165" spans="1:9" ht="25.5" customHeight="1">
      <c r="A165" s="164" t="s">
        <v>108</v>
      </c>
      <c r="B165" s="28" t="s">
        <v>85</v>
      </c>
      <c r="C165" s="26" t="s">
        <v>68</v>
      </c>
      <c r="D165" s="26" t="s">
        <v>47</v>
      </c>
      <c r="E165" s="33" t="s">
        <v>354</v>
      </c>
      <c r="F165" s="64">
        <v>240</v>
      </c>
      <c r="G165" s="163">
        <f>G166</f>
        <v>140.9</v>
      </c>
      <c r="H165" s="189"/>
      <c r="I165" s="189"/>
    </row>
    <row r="166" spans="1:9" ht="29.25" customHeight="1">
      <c r="A166" s="162" t="s">
        <v>110</v>
      </c>
      <c r="B166" s="28" t="s">
        <v>85</v>
      </c>
      <c r="C166" s="26" t="s">
        <v>68</v>
      </c>
      <c r="D166" s="26" t="s">
        <v>47</v>
      </c>
      <c r="E166" s="33" t="s">
        <v>354</v>
      </c>
      <c r="F166" s="63">
        <v>244</v>
      </c>
      <c r="G166" s="163">
        <v>140.9</v>
      </c>
      <c r="H166" s="189"/>
      <c r="I166" s="189"/>
    </row>
    <row r="167" spans="1:9" ht="16.5" customHeight="1">
      <c r="A167" s="194" t="s">
        <v>71</v>
      </c>
      <c r="B167" s="28" t="s">
        <v>85</v>
      </c>
      <c r="C167" s="28" t="s">
        <v>68</v>
      </c>
      <c r="D167" s="28" t="s">
        <v>58</v>
      </c>
      <c r="E167" s="33"/>
      <c r="F167" s="63"/>
      <c r="G167" s="160">
        <f>G171+G173+G175+G185+G188+G191+G178+G168</f>
        <v>2914.1</v>
      </c>
      <c r="H167" s="160">
        <f t="shared" ref="H167:I167" si="22">H171+H173+H175+H185+H188+H191+H178+H168</f>
        <v>306.7</v>
      </c>
      <c r="I167" s="160">
        <f t="shared" si="22"/>
        <v>422.2</v>
      </c>
    </row>
    <row r="168" spans="1:9" ht="24.75" customHeight="1">
      <c r="A168" s="162" t="s">
        <v>366</v>
      </c>
      <c r="B168" s="28" t="s">
        <v>85</v>
      </c>
      <c r="C168" s="26" t="s">
        <v>68</v>
      </c>
      <c r="D168" s="26" t="s">
        <v>58</v>
      </c>
      <c r="E168" s="33" t="s">
        <v>367</v>
      </c>
      <c r="F168" s="63"/>
      <c r="G168" s="163">
        <f>G169</f>
        <v>784.9</v>
      </c>
      <c r="H168" s="189"/>
      <c r="I168" s="189"/>
    </row>
    <row r="169" spans="1:9" ht="22.5" customHeight="1">
      <c r="A169" s="164" t="s">
        <v>108</v>
      </c>
      <c r="B169" s="28" t="s">
        <v>85</v>
      </c>
      <c r="C169" s="26" t="s">
        <v>68</v>
      </c>
      <c r="D169" s="26" t="s">
        <v>58</v>
      </c>
      <c r="E169" s="33" t="s">
        <v>367</v>
      </c>
      <c r="F169" s="63">
        <v>240</v>
      </c>
      <c r="G169" s="163">
        <f>G170</f>
        <v>784.9</v>
      </c>
      <c r="H169" s="189"/>
      <c r="I169" s="189"/>
    </row>
    <row r="170" spans="1:9" ht="26.25" customHeight="1">
      <c r="A170" s="164" t="s">
        <v>110</v>
      </c>
      <c r="B170" s="28" t="s">
        <v>85</v>
      </c>
      <c r="C170" s="26" t="s">
        <v>68</v>
      </c>
      <c r="D170" s="26" t="s">
        <v>58</v>
      </c>
      <c r="E170" s="33" t="s">
        <v>367</v>
      </c>
      <c r="F170" s="63">
        <v>244</v>
      </c>
      <c r="G170" s="163">
        <v>784.9</v>
      </c>
      <c r="H170" s="189"/>
      <c r="I170" s="189"/>
    </row>
    <row r="171" spans="1:9" ht="29.25" customHeight="1">
      <c r="A171" s="193" t="s">
        <v>108</v>
      </c>
      <c r="B171" s="28" t="s">
        <v>85</v>
      </c>
      <c r="C171" s="26" t="s">
        <v>68</v>
      </c>
      <c r="D171" s="26" t="s">
        <v>58</v>
      </c>
      <c r="E171" s="33" t="s">
        <v>312</v>
      </c>
      <c r="F171" s="63">
        <v>240</v>
      </c>
      <c r="G171" s="163">
        <f>G172</f>
        <v>476.1</v>
      </c>
      <c r="H171" s="189"/>
      <c r="I171" s="189"/>
    </row>
    <row r="172" spans="1:9" ht="25.5" customHeight="1">
      <c r="A172" s="193" t="s">
        <v>110</v>
      </c>
      <c r="B172" s="28" t="s">
        <v>85</v>
      </c>
      <c r="C172" s="26" t="s">
        <v>68</v>
      </c>
      <c r="D172" s="26" t="s">
        <v>58</v>
      </c>
      <c r="E172" s="33" t="s">
        <v>312</v>
      </c>
      <c r="F172" s="63">
        <v>244</v>
      </c>
      <c r="G172" s="163">
        <v>476.1</v>
      </c>
      <c r="H172" s="189"/>
      <c r="I172" s="189"/>
    </row>
    <row r="173" spans="1:9" ht="24">
      <c r="A173" s="193" t="s">
        <v>108</v>
      </c>
      <c r="B173" s="28" t="s">
        <v>85</v>
      </c>
      <c r="C173" s="26" t="s">
        <v>68</v>
      </c>
      <c r="D173" s="26" t="s">
        <v>58</v>
      </c>
      <c r="E173" s="33" t="s">
        <v>175</v>
      </c>
      <c r="F173" s="64" t="s">
        <v>109</v>
      </c>
      <c r="G173" s="163">
        <f>G174</f>
        <v>468.8</v>
      </c>
      <c r="H173" s="163">
        <f t="shared" ref="H173:I173" si="23">H174</f>
        <v>287.2</v>
      </c>
      <c r="I173" s="163">
        <f t="shared" si="23"/>
        <v>402.7</v>
      </c>
    </row>
    <row r="174" spans="1:9" ht="36.75" customHeight="1">
      <c r="A174" s="193" t="s">
        <v>110</v>
      </c>
      <c r="B174" s="28" t="s">
        <v>85</v>
      </c>
      <c r="C174" s="26" t="s">
        <v>68</v>
      </c>
      <c r="D174" s="26" t="s">
        <v>58</v>
      </c>
      <c r="E174" s="33" t="s">
        <v>175</v>
      </c>
      <c r="F174" s="64" t="s">
        <v>111</v>
      </c>
      <c r="G174" s="163">
        <v>468.8</v>
      </c>
      <c r="H174" s="211">
        <v>287.2</v>
      </c>
      <c r="I174" s="211">
        <v>402.7</v>
      </c>
    </row>
    <row r="175" spans="1:9" ht="26.25" customHeight="1">
      <c r="A175" s="171" t="s">
        <v>176</v>
      </c>
      <c r="B175" s="28" t="s">
        <v>85</v>
      </c>
      <c r="C175" s="26" t="s">
        <v>68</v>
      </c>
      <c r="D175" s="26" t="s">
        <v>58</v>
      </c>
      <c r="E175" s="33" t="s">
        <v>323</v>
      </c>
      <c r="F175" s="64"/>
      <c r="G175" s="163">
        <f>G176</f>
        <v>86.2</v>
      </c>
      <c r="H175" s="189"/>
      <c r="I175" s="189"/>
    </row>
    <row r="176" spans="1:9" ht="30" customHeight="1">
      <c r="A176" s="195" t="s">
        <v>108</v>
      </c>
      <c r="B176" s="28" t="s">
        <v>85</v>
      </c>
      <c r="C176" s="26" t="s">
        <v>68</v>
      </c>
      <c r="D176" s="26" t="s">
        <v>58</v>
      </c>
      <c r="E176" s="33" t="s">
        <v>323</v>
      </c>
      <c r="F176" s="63">
        <v>240</v>
      </c>
      <c r="G176" s="163">
        <f>G177</f>
        <v>86.2</v>
      </c>
      <c r="H176" s="189"/>
      <c r="I176" s="189"/>
    </row>
    <row r="177" spans="1:9" ht="30" customHeight="1">
      <c r="A177" s="193" t="s">
        <v>110</v>
      </c>
      <c r="B177" s="28" t="s">
        <v>85</v>
      </c>
      <c r="C177" s="26" t="s">
        <v>68</v>
      </c>
      <c r="D177" s="26" t="s">
        <v>58</v>
      </c>
      <c r="E177" s="33" t="s">
        <v>323</v>
      </c>
      <c r="F177" s="63">
        <v>244</v>
      </c>
      <c r="G177" s="163">
        <v>86.2</v>
      </c>
      <c r="H177" s="189"/>
      <c r="I177" s="189"/>
    </row>
    <row r="178" spans="1:9" ht="30" customHeight="1">
      <c r="A178" s="162" t="s">
        <v>364</v>
      </c>
      <c r="B178" s="28" t="s">
        <v>85</v>
      </c>
      <c r="C178" s="26" t="s">
        <v>68</v>
      </c>
      <c r="D178" s="26" t="s">
        <v>58</v>
      </c>
      <c r="E178" s="33" t="s">
        <v>365</v>
      </c>
      <c r="F178" s="63"/>
      <c r="G178" s="163">
        <f>G179+G182</f>
        <v>84.7</v>
      </c>
      <c r="H178" s="189"/>
      <c r="I178" s="189"/>
    </row>
    <row r="179" spans="1:9" ht="30" customHeight="1">
      <c r="A179" s="164" t="s">
        <v>104</v>
      </c>
      <c r="B179" s="28" t="s">
        <v>85</v>
      </c>
      <c r="C179" s="26" t="s">
        <v>68</v>
      </c>
      <c r="D179" s="26" t="s">
        <v>58</v>
      </c>
      <c r="E179" s="33" t="s">
        <v>365</v>
      </c>
      <c r="F179" s="63">
        <v>120</v>
      </c>
      <c r="G179" s="163">
        <f>G180+G181</f>
        <v>80.5</v>
      </c>
      <c r="H179" s="189"/>
      <c r="I179" s="189"/>
    </row>
    <row r="180" spans="1:9" ht="24.75" customHeight="1">
      <c r="A180" s="164" t="s">
        <v>132</v>
      </c>
      <c r="B180" s="28" t="s">
        <v>85</v>
      </c>
      <c r="C180" s="26" t="s">
        <v>68</v>
      </c>
      <c r="D180" s="26" t="s">
        <v>58</v>
      </c>
      <c r="E180" s="33" t="s">
        <v>365</v>
      </c>
      <c r="F180" s="63">
        <v>121</v>
      </c>
      <c r="G180" s="163">
        <v>61.8</v>
      </c>
      <c r="H180" s="189"/>
      <c r="I180" s="189"/>
    </row>
    <row r="181" spans="1:9" ht="39.75" customHeight="1">
      <c r="A181" s="164" t="s">
        <v>96</v>
      </c>
      <c r="B181" s="28" t="s">
        <v>85</v>
      </c>
      <c r="C181" s="26" t="s">
        <v>68</v>
      </c>
      <c r="D181" s="26" t="s">
        <v>58</v>
      </c>
      <c r="E181" s="33" t="s">
        <v>365</v>
      </c>
      <c r="F181" s="63">
        <v>129</v>
      </c>
      <c r="G181" s="163">
        <v>18.7</v>
      </c>
      <c r="H181" s="189"/>
      <c r="I181" s="189"/>
    </row>
    <row r="182" spans="1:9" ht="30" customHeight="1">
      <c r="A182" s="164" t="s">
        <v>108</v>
      </c>
      <c r="B182" s="28" t="s">
        <v>85</v>
      </c>
      <c r="C182" s="26" t="s">
        <v>68</v>
      </c>
      <c r="D182" s="26" t="s">
        <v>58</v>
      </c>
      <c r="E182" s="33" t="s">
        <v>365</v>
      </c>
      <c r="F182" s="63">
        <v>240</v>
      </c>
      <c r="G182" s="163">
        <f>G183</f>
        <v>4.2</v>
      </c>
      <c r="H182" s="189"/>
      <c r="I182" s="189"/>
    </row>
    <row r="183" spans="1:9" ht="30" customHeight="1">
      <c r="A183" s="164" t="s">
        <v>110</v>
      </c>
      <c r="B183" s="28" t="s">
        <v>85</v>
      </c>
      <c r="C183" s="26" t="s">
        <v>68</v>
      </c>
      <c r="D183" s="26" t="s">
        <v>58</v>
      </c>
      <c r="E183" s="33" t="s">
        <v>365</v>
      </c>
      <c r="F183" s="63">
        <v>244</v>
      </c>
      <c r="G183" s="163">
        <v>4.2</v>
      </c>
      <c r="H183" s="189"/>
      <c r="I183" s="189"/>
    </row>
    <row r="184" spans="1:9" ht="21" customHeight="1">
      <c r="A184" s="195" t="s">
        <v>317</v>
      </c>
      <c r="B184" s="28" t="s">
        <v>85</v>
      </c>
      <c r="C184" s="26" t="s">
        <v>68</v>
      </c>
      <c r="D184" s="26" t="s">
        <v>58</v>
      </c>
      <c r="E184" s="26" t="s">
        <v>318</v>
      </c>
      <c r="F184" s="26"/>
      <c r="G184" s="163">
        <f>G185</f>
        <v>993.9</v>
      </c>
      <c r="H184" s="189"/>
      <c r="I184" s="189"/>
    </row>
    <row r="185" spans="1:9" ht="33" customHeight="1">
      <c r="A185" s="193" t="s">
        <v>108</v>
      </c>
      <c r="B185" s="28" t="s">
        <v>85</v>
      </c>
      <c r="C185" s="26" t="s">
        <v>68</v>
      </c>
      <c r="D185" s="26" t="s">
        <v>58</v>
      </c>
      <c r="E185" s="26" t="s">
        <v>318</v>
      </c>
      <c r="F185" s="26" t="s">
        <v>109</v>
      </c>
      <c r="G185" s="163">
        <f>G186</f>
        <v>993.9</v>
      </c>
      <c r="H185" s="189"/>
      <c r="I185" s="189"/>
    </row>
    <row r="186" spans="1:9" ht="27" customHeight="1">
      <c r="A186" s="195" t="s">
        <v>110</v>
      </c>
      <c r="B186" s="28" t="s">
        <v>85</v>
      </c>
      <c r="C186" s="26" t="s">
        <v>68</v>
      </c>
      <c r="D186" s="26" t="s">
        <v>58</v>
      </c>
      <c r="E186" s="26" t="s">
        <v>318</v>
      </c>
      <c r="F186" s="26" t="s">
        <v>111</v>
      </c>
      <c r="G186" s="163">
        <v>993.9</v>
      </c>
      <c r="H186" s="189"/>
      <c r="I186" s="189"/>
    </row>
    <row r="187" spans="1:9" ht="33" hidden="1" customHeight="1">
      <c r="A187" s="195" t="s">
        <v>319</v>
      </c>
      <c r="B187" s="28" t="s">
        <v>85</v>
      </c>
      <c r="C187" s="26" t="s">
        <v>68</v>
      </c>
      <c r="D187" s="26" t="s">
        <v>58</v>
      </c>
      <c r="E187" s="26" t="s">
        <v>318</v>
      </c>
      <c r="F187" s="26"/>
      <c r="G187" s="163">
        <f>G188</f>
        <v>0</v>
      </c>
      <c r="H187" s="189"/>
      <c r="I187" s="189"/>
    </row>
    <row r="188" spans="1:9" ht="32.25" hidden="1" customHeight="1">
      <c r="A188" s="193" t="s">
        <v>108</v>
      </c>
      <c r="B188" s="28" t="s">
        <v>85</v>
      </c>
      <c r="C188" s="26" t="s">
        <v>68</v>
      </c>
      <c r="D188" s="26" t="s">
        <v>58</v>
      </c>
      <c r="E188" s="26" t="s">
        <v>318</v>
      </c>
      <c r="F188" s="26" t="s">
        <v>109</v>
      </c>
      <c r="G188" s="163">
        <f>G189</f>
        <v>0</v>
      </c>
      <c r="H188" s="189"/>
      <c r="I188" s="189"/>
    </row>
    <row r="189" spans="1:9" ht="30.75" hidden="1" customHeight="1">
      <c r="A189" s="195" t="s">
        <v>110</v>
      </c>
      <c r="B189" s="28" t="s">
        <v>85</v>
      </c>
      <c r="C189" s="26" t="s">
        <v>68</v>
      </c>
      <c r="D189" s="26" t="s">
        <v>58</v>
      </c>
      <c r="E189" s="26" t="s">
        <v>318</v>
      </c>
      <c r="F189" s="26" t="s">
        <v>111</v>
      </c>
      <c r="G189" s="163">
        <v>0</v>
      </c>
      <c r="H189" s="189"/>
      <c r="I189" s="189"/>
    </row>
    <row r="190" spans="1:9" ht="29.25" customHeight="1">
      <c r="A190" s="195" t="s">
        <v>320</v>
      </c>
      <c r="B190" s="28" t="s">
        <v>85</v>
      </c>
      <c r="C190" s="26" t="s">
        <v>68</v>
      </c>
      <c r="D190" s="26" t="s">
        <v>58</v>
      </c>
      <c r="E190" s="26" t="s">
        <v>318</v>
      </c>
      <c r="F190" s="26"/>
      <c r="G190" s="163">
        <f>G191</f>
        <v>19.5</v>
      </c>
      <c r="H190" s="163">
        <f t="shared" ref="H190:I190" si="24">H191</f>
        <v>19.5</v>
      </c>
      <c r="I190" s="163">
        <f t="shared" si="24"/>
        <v>19.5</v>
      </c>
    </row>
    <row r="191" spans="1:9" ht="22.5" customHeight="1">
      <c r="A191" s="195" t="s">
        <v>274</v>
      </c>
      <c r="B191" s="28" t="s">
        <v>85</v>
      </c>
      <c r="C191" s="26" t="s">
        <v>68</v>
      </c>
      <c r="D191" s="26" t="s">
        <v>58</v>
      </c>
      <c r="E191" s="26" t="s">
        <v>318</v>
      </c>
      <c r="F191" s="26" t="s">
        <v>275</v>
      </c>
      <c r="G191" s="163">
        <f>G192</f>
        <v>19.5</v>
      </c>
      <c r="H191" s="163">
        <f t="shared" ref="H191:I191" si="25">H192</f>
        <v>19.5</v>
      </c>
      <c r="I191" s="163">
        <f t="shared" si="25"/>
        <v>19.5</v>
      </c>
    </row>
    <row r="192" spans="1:9" ht="22.5" customHeight="1">
      <c r="A192" s="195" t="s">
        <v>272</v>
      </c>
      <c r="B192" s="28" t="s">
        <v>85</v>
      </c>
      <c r="C192" s="26" t="s">
        <v>68</v>
      </c>
      <c r="D192" s="26" t="s">
        <v>58</v>
      </c>
      <c r="E192" s="26" t="s">
        <v>318</v>
      </c>
      <c r="F192" s="26" t="s">
        <v>276</v>
      </c>
      <c r="G192" s="163">
        <v>19.5</v>
      </c>
      <c r="H192" s="163">
        <v>19.5</v>
      </c>
      <c r="I192" s="163">
        <v>19.5</v>
      </c>
    </row>
    <row r="193" spans="1:9" ht="18.75" customHeight="1">
      <c r="A193" s="194" t="s">
        <v>341</v>
      </c>
      <c r="B193" s="28" t="s">
        <v>85</v>
      </c>
      <c r="C193" s="28" t="s">
        <v>68</v>
      </c>
      <c r="D193" s="28" t="s">
        <v>68</v>
      </c>
      <c r="E193" s="26"/>
      <c r="F193" s="64"/>
      <c r="G193" s="160">
        <f>G194</f>
        <v>209.29999999999998</v>
      </c>
      <c r="H193" s="189"/>
      <c r="I193" s="189"/>
    </row>
    <row r="194" spans="1:9" ht="50.25" customHeight="1">
      <c r="A194" s="195" t="s">
        <v>355</v>
      </c>
      <c r="B194" s="28" t="s">
        <v>85</v>
      </c>
      <c r="C194" s="26" t="s">
        <v>68</v>
      </c>
      <c r="D194" s="26" t="s">
        <v>68</v>
      </c>
      <c r="E194" s="26" t="s">
        <v>267</v>
      </c>
      <c r="F194" s="64"/>
      <c r="G194" s="160">
        <f>G195+G199</f>
        <v>209.29999999999998</v>
      </c>
      <c r="H194" s="189"/>
      <c r="I194" s="189"/>
    </row>
    <row r="195" spans="1:9" ht="23.25" customHeight="1">
      <c r="A195" s="193" t="s">
        <v>104</v>
      </c>
      <c r="B195" s="28" t="s">
        <v>85</v>
      </c>
      <c r="C195" s="26" t="s">
        <v>68</v>
      </c>
      <c r="D195" s="26" t="s">
        <v>68</v>
      </c>
      <c r="E195" s="26" t="s">
        <v>267</v>
      </c>
      <c r="F195" s="64" t="s">
        <v>93</v>
      </c>
      <c r="G195" s="163">
        <f>G196+G198+G197</f>
        <v>206.7</v>
      </c>
      <c r="H195" s="189"/>
      <c r="I195" s="189"/>
    </row>
    <row r="196" spans="1:9" ht="24.75" customHeight="1">
      <c r="A196" s="193" t="s">
        <v>132</v>
      </c>
      <c r="B196" s="28" t="s">
        <v>85</v>
      </c>
      <c r="C196" s="26" t="s">
        <v>68</v>
      </c>
      <c r="D196" s="26" t="s">
        <v>68</v>
      </c>
      <c r="E196" s="26" t="s">
        <v>267</v>
      </c>
      <c r="F196" s="64" t="s">
        <v>95</v>
      </c>
      <c r="G196" s="163">
        <v>155.9</v>
      </c>
      <c r="H196" s="189"/>
      <c r="I196" s="189"/>
    </row>
    <row r="197" spans="1:9" ht="26.25" customHeight="1">
      <c r="A197" s="193" t="s">
        <v>106</v>
      </c>
      <c r="B197" s="28" t="s">
        <v>85</v>
      </c>
      <c r="C197" s="26" t="s">
        <v>68</v>
      </c>
      <c r="D197" s="26" t="s">
        <v>68</v>
      </c>
      <c r="E197" s="26" t="s">
        <v>267</v>
      </c>
      <c r="F197" s="64" t="s">
        <v>107</v>
      </c>
      <c r="G197" s="163">
        <v>3.7</v>
      </c>
      <c r="H197" s="189"/>
      <c r="I197" s="189"/>
    </row>
    <row r="198" spans="1:9" ht="26.25" customHeight="1">
      <c r="A198" s="193" t="s">
        <v>96</v>
      </c>
      <c r="B198" s="28" t="s">
        <v>85</v>
      </c>
      <c r="C198" s="26" t="s">
        <v>68</v>
      </c>
      <c r="D198" s="26" t="s">
        <v>68</v>
      </c>
      <c r="E198" s="26" t="s">
        <v>267</v>
      </c>
      <c r="F198" s="64" t="s">
        <v>97</v>
      </c>
      <c r="G198" s="163">
        <v>47.1</v>
      </c>
      <c r="H198" s="189"/>
      <c r="I198" s="189"/>
    </row>
    <row r="199" spans="1:9" ht="26.25" customHeight="1">
      <c r="A199" s="193" t="s">
        <v>108</v>
      </c>
      <c r="B199" s="28" t="s">
        <v>85</v>
      </c>
      <c r="C199" s="26" t="s">
        <v>68</v>
      </c>
      <c r="D199" s="26" t="s">
        <v>68</v>
      </c>
      <c r="E199" s="26" t="s">
        <v>267</v>
      </c>
      <c r="F199" s="64" t="s">
        <v>109</v>
      </c>
      <c r="G199" s="163">
        <f>G200</f>
        <v>2.6</v>
      </c>
      <c r="H199" s="189"/>
      <c r="I199" s="189"/>
    </row>
    <row r="200" spans="1:9" ht="26.25" customHeight="1">
      <c r="A200" s="195" t="s">
        <v>110</v>
      </c>
      <c r="B200" s="28" t="s">
        <v>85</v>
      </c>
      <c r="C200" s="26" t="s">
        <v>68</v>
      </c>
      <c r="D200" s="26" t="s">
        <v>68</v>
      </c>
      <c r="E200" s="26" t="s">
        <v>267</v>
      </c>
      <c r="F200" s="64" t="s">
        <v>111</v>
      </c>
      <c r="G200" s="163">
        <v>2.6</v>
      </c>
      <c r="H200" s="189"/>
      <c r="I200" s="189"/>
    </row>
    <row r="201" spans="1:9" ht="15" customHeight="1">
      <c r="A201" s="194" t="s">
        <v>183</v>
      </c>
      <c r="B201" s="28" t="s">
        <v>85</v>
      </c>
      <c r="C201" s="28" t="s">
        <v>73</v>
      </c>
      <c r="D201" s="28"/>
      <c r="E201" s="158"/>
      <c r="F201" s="66"/>
      <c r="G201" s="176">
        <f>G202</f>
        <v>5488.2</v>
      </c>
      <c r="H201" s="176">
        <f t="shared" ref="H201:I201" si="26">H202</f>
        <v>342.3</v>
      </c>
      <c r="I201" s="176">
        <f t="shared" si="26"/>
        <v>342.3</v>
      </c>
    </row>
    <row r="202" spans="1:9" ht="14.25" customHeight="1">
      <c r="A202" s="194" t="s">
        <v>74</v>
      </c>
      <c r="B202" s="28" t="s">
        <v>85</v>
      </c>
      <c r="C202" s="28" t="s">
        <v>73</v>
      </c>
      <c r="D202" s="28" t="s">
        <v>45</v>
      </c>
      <c r="E202" s="158"/>
      <c r="F202" s="66"/>
      <c r="G202" s="176">
        <f>G206</f>
        <v>5488.2</v>
      </c>
      <c r="H202" s="176">
        <f t="shared" ref="H202:I202" si="27">H206</f>
        <v>342.3</v>
      </c>
      <c r="I202" s="176">
        <f t="shared" si="27"/>
        <v>342.3</v>
      </c>
    </row>
    <row r="203" spans="1:9" hidden="1">
      <c r="A203" s="200" t="s">
        <v>52</v>
      </c>
      <c r="B203" s="28" t="s">
        <v>85</v>
      </c>
      <c r="C203" s="26" t="s">
        <v>73</v>
      </c>
      <c r="D203" s="26" t="s">
        <v>45</v>
      </c>
      <c r="E203" s="26" t="s">
        <v>178</v>
      </c>
      <c r="F203" s="64"/>
      <c r="G203" s="177">
        <f>G204</f>
        <v>0</v>
      </c>
      <c r="H203" s="189"/>
      <c r="I203" s="189"/>
    </row>
    <row r="204" spans="1:9" hidden="1">
      <c r="A204" s="200" t="s">
        <v>179</v>
      </c>
      <c r="B204" s="28" t="s">
        <v>85</v>
      </c>
      <c r="C204" s="26" t="s">
        <v>73</v>
      </c>
      <c r="D204" s="26" t="s">
        <v>45</v>
      </c>
      <c r="E204" s="26" t="s">
        <v>180</v>
      </c>
      <c r="F204" s="64"/>
      <c r="G204" s="177">
        <f>G205</f>
        <v>0</v>
      </c>
      <c r="H204" s="189"/>
      <c r="I204" s="189"/>
    </row>
    <row r="205" spans="1:9" ht="13.5" hidden="1" customHeight="1">
      <c r="A205" s="195" t="s">
        <v>181</v>
      </c>
      <c r="B205" s="28" t="s">
        <v>85</v>
      </c>
      <c r="C205" s="26" t="s">
        <v>73</v>
      </c>
      <c r="D205" s="26" t="s">
        <v>45</v>
      </c>
      <c r="E205" s="26" t="s">
        <v>180</v>
      </c>
      <c r="F205" s="64" t="s">
        <v>182</v>
      </c>
      <c r="G205" s="177"/>
      <c r="H205" s="189"/>
      <c r="I205" s="189"/>
    </row>
    <row r="206" spans="1:9" ht="18" customHeight="1">
      <c r="A206" s="194" t="s">
        <v>184</v>
      </c>
      <c r="B206" s="28" t="s">
        <v>85</v>
      </c>
      <c r="C206" s="26" t="s">
        <v>73</v>
      </c>
      <c r="D206" s="26" t="s">
        <v>45</v>
      </c>
      <c r="E206" s="33" t="s">
        <v>261</v>
      </c>
      <c r="F206" s="64"/>
      <c r="G206" s="177">
        <f>G208+G221+G226+G245+G209+G218+G213</f>
        <v>5488.2</v>
      </c>
      <c r="H206" s="177">
        <f t="shared" ref="H206:I206" si="28">H208+H221+H226+H245+H209+H218</f>
        <v>342.3</v>
      </c>
      <c r="I206" s="177">
        <f t="shared" si="28"/>
        <v>342.3</v>
      </c>
    </row>
    <row r="207" spans="1:9" ht="52.5" customHeight="1">
      <c r="A207" s="195" t="s">
        <v>356</v>
      </c>
      <c r="B207" s="28" t="s">
        <v>85</v>
      </c>
      <c r="C207" s="26" t="s">
        <v>73</v>
      </c>
      <c r="D207" s="26" t="s">
        <v>45</v>
      </c>
      <c r="E207" s="33" t="s">
        <v>382</v>
      </c>
      <c r="F207" s="64"/>
      <c r="G207" s="177">
        <f>G208</f>
        <v>0.5</v>
      </c>
      <c r="H207" s="177">
        <f t="shared" ref="H207:I207" si="29">H208</f>
        <v>0.5</v>
      </c>
      <c r="I207" s="177">
        <f t="shared" si="29"/>
        <v>0.5</v>
      </c>
    </row>
    <row r="208" spans="1:9" ht="24.75" customHeight="1">
      <c r="A208" s="195" t="s">
        <v>191</v>
      </c>
      <c r="B208" s="28" t="s">
        <v>85</v>
      </c>
      <c r="C208" s="26" t="s">
        <v>73</v>
      </c>
      <c r="D208" s="26" t="s">
        <v>45</v>
      </c>
      <c r="E208" s="33" t="s">
        <v>382</v>
      </c>
      <c r="F208" s="64">
        <v>112</v>
      </c>
      <c r="G208" s="177">
        <v>0.5</v>
      </c>
      <c r="H208" s="177">
        <v>0.5</v>
      </c>
      <c r="I208" s="177">
        <v>0.5</v>
      </c>
    </row>
    <row r="209" spans="1:9" ht="52.5" customHeight="1">
      <c r="A209" s="164" t="s">
        <v>362</v>
      </c>
      <c r="B209" s="28" t="s">
        <v>85</v>
      </c>
      <c r="C209" s="26" t="s">
        <v>73</v>
      </c>
      <c r="D209" s="26" t="s">
        <v>45</v>
      </c>
      <c r="E209" s="33" t="s">
        <v>361</v>
      </c>
      <c r="F209" s="33"/>
      <c r="G209" s="177">
        <f>G210</f>
        <v>1.2</v>
      </c>
      <c r="H209" s="189"/>
      <c r="I209" s="189"/>
    </row>
    <row r="210" spans="1:9" ht="18.75" customHeight="1">
      <c r="A210" s="164" t="s">
        <v>187</v>
      </c>
      <c r="B210" s="28" t="s">
        <v>85</v>
      </c>
      <c r="C210" s="26" t="s">
        <v>73</v>
      </c>
      <c r="D210" s="26" t="s">
        <v>45</v>
      </c>
      <c r="E210" s="33" t="s">
        <v>361</v>
      </c>
      <c r="F210" s="33">
        <v>110</v>
      </c>
      <c r="G210" s="177">
        <f>G211+G212</f>
        <v>1.2</v>
      </c>
      <c r="H210" s="189"/>
      <c r="I210" s="189"/>
    </row>
    <row r="211" spans="1:9" ht="24.75" customHeight="1">
      <c r="A211" s="164" t="s">
        <v>189</v>
      </c>
      <c r="B211" s="28" t="s">
        <v>85</v>
      </c>
      <c r="C211" s="26" t="s">
        <v>73</v>
      </c>
      <c r="D211" s="26" t="s">
        <v>45</v>
      </c>
      <c r="E211" s="33" t="s">
        <v>361</v>
      </c>
      <c r="F211" s="33">
        <v>111</v>
      </c>
      <c r="G211" s="177">
        <v>0.9</v>
      </c>
      <c r="H211" s="189"/>
      <c r="I211" s="189"/>
    </row>
    <row r="212" spans="1:9" ht="24.75" customHeight="1">
      <c r="A212" s="164" t="s">
        <v>193</v>
      </c>
      <c r="B212" s="28" t="s">
        <v>85</v>
      </c>
      <c r="C212" s="26" t="s">
        <v>73</v>
      </c>
      <c r="D212" s="26" t="s">
        <v>45</v>
      </c>
      <c r="E212" s="33" t="s">
        <v>361</v>
      </c>
      <c r="F212" s="33">
        <v>119</v>
      </c>
      <c r="G212" s="177">
        <v>0.3</v>
      </c>
      <c r="H212" s="189"/>
      <c r="I212" s="189"/>
    </row>
    <row r="213" spans="1:9" ht="24.75" customHeight="1">
      <c r="A213" s="194" t="s">
        <v>359</v>
      </c>
      <c r="B213" s="28" t="s">
        <v>85</v>
      </c>
      <c r="C213" s="26" t="s">
        <v>73</v>
      </c>
      <c r="D213" s="26" t="s">
        <v>45</v>
      </c>
      <c r="E213" s="33"/>
      <c r="F213" s="33"/>
      <c r="G213" s="176">
        <f>G214+G216</f>
        <v>834.6</v>
      </c>
      <c r="H213" s="189"/>
      <c r="I213" s="189"/>
    </row>
    <row r="214" spans="1:9" ht="24.75" customHeight="1">
      <c r="A214" s="193" t="s">
        <v>108</v>
      </c>
      <c r="B214" s="28" t="s">
        <v>85</v>
      </c>
      <c r="C214" s="26" t="s">
        <v>73</v>
      </c>
      <c r="D214" s="26" t="s">
        <v>45</v>
      </c>
      <c r="E214" s="33" t="s">
        <v>383</v>
      </c>
      <c r="F214" s="33">
        <v>240</v>
      </c>
      <c r="G214" s="177">
        <f>G215</f>
        <v>543</v>
      </c>
      <c r="H214" s="189"/>
      <c r="I214" s="189"/>
    </row>
    <row r="215" spans="1:9" ht="24.75" customHeight="1">
      <c r="A215" s="164" t="s">
        <v>110</v>
      </c>
      <c r="B215" s="28" t="s">
        <v>85</v>
      </c>
      <c r="C215" s="26" t="s">
        <v>73</v>
      </c>
      <c r="D215" s="26" t="s">
        <v>45</v>
      </c>
      <c r="E215" s="33" t="s">
        <v>383</v>
      </c>
      <c r="F215" s="33">
        <v>244</v>
      </c>
      <c r="G215" s="177">
        <v>543</v>
      </c>
      <c r="H215" s="189"/>
      <c r="I215" s="189"/>
    </row>
    <row r="216" spans="1:9" ht="24.75" customHeight="1">
      <c r="A216" s="193" t="s">
        <v>108</v>
      </c>
      <c r="B216" s="28" t="s">
        <v>85</v>
      </c>
      <c r="C216" s="26" t="s">
        <v>73</v>
      </c>
      <c r="D216" s="26" t="s">
        <v>45</v>
      </c>
      <c r="E216" s="33" t="s">
        <v>385</v>
      </c>
      <c r="F216" s="33">
        <v>240</v>
      </c>
      <c r="G216" s="177">
        <f>G217</f>
        <v>291.60000000000002</v>
      </c>
      <c r="H216" s="189"/>
      <c r="I216" s="189"/>
    </row>
    <row r="217" spans="1:9" ht="24.75" customHeight="1">
      <c r="A217" s="164" t="s">
        <v>110</v>
      </c>
      <c r="B217" s="28" t="s">
        <v>85</v>
      </c>
      <c r="C217" s="26" t="s">
        <v>73</v>
      </c>
      <c r="D217" s="26" t="s">
        <v>45</v>
      </c>
      <c r="E217" s="33" t="s">
        <v>385</v>
      </c>
      <c r="F217" s="33">
        <v>244</v>
      </c>
      <c r="G217" s="177">
        <v>291.60000000000002</v>
      </c>
      <c r="H217" s="189"/>
      <c r="I217" s="189"/>
    </row>
    <row r="218" spans="1:9" ht="24.75" customHeight="1">
      <c r="A218" s="194" t="s">
        <v>359</v>
      </c>
      <c r="B218" s="28" t="s">
        <v>85</v>
      </c>
      <c r="C218" s="26" t="s">
        <v>73</v>
      </c>
      <c r="D218" s="26" t="s">
        <v>45</v>
      </c>
      <c r="E218" s="33" t="s">
        <v>363</v>
      </c>
      <c r="F218" s="33"/>
      <c r="G218" s="176">
        <f>G219</f>
        <v>1014.4</v>
      </c>
      <c r="H218" s="189"/>
      <c r="I218" s="189"/>
    </row>
    <row r="219" spans="1:9" ht="24.75" customHeight="1">
      <c r="A219" s="193" t="s">
        <v>108</v>
      </c>
      <c r="B219" s="28" t="s">
        <v>85</v>
      </c>
      <c r="C219" s="26" t="s">
        <v>73</v>
      </c>
      <c r="D219" s="26" t="s">
        <v>45</v>
      </c>
      <c r="E219" s="33" t="s">
        <v>363</v>
      </c>
      <c r="F219" s="33">
        <v>240</v>
      </c>
      <c r="G219" s="177">
        <f>G220</f>
        <v>1014.4</v>
      </c>
      <c r="H219" s="189"/>
      <c r="I219" s="189"/>
    </row>
    <row r="220" spans="1:9" ht="24.75" customHeight="1">
      <c r="A220" s="164" t="s">
        <v>110</v>
      </c>
      <c r="B220" s="28" t="s">
        <v>85</v>
      </c>
      <c r="C220" s="26" t="s">
        <v>73</v>
      </c>
      <c r="D220" s="26" t="s">
        <v>45</v>
      </c>
      <c r="E220" s="33" t="s">
        <v>363</v>
      </c>
      <c r="F220" s="33">
        <v>244</v>
      </c>
      <c r="G220" s="177">
        <v>1014.4</v>
      </c>
      <c r="H220" s="189"/>
      <c r="I220" s="189"/>
    </row>
    <row r="221" spans="1:9" ht="15.75" customHeight="1">
      <c r="A221" s="194" t="s">
        <v>359</v>
      </c>
      <c r="B221" s="28" t="s">
        <v>85</v>
      </c>
      <c r="C221" s="26" t="s">
        <v>73</v>
      </c>
      <c r="D221" s="26" t="s">
        <v>45</v>
      </c>
      <c r="E221" s="33" t="s">
        <v>313</v>
      </c>
      <c r="F221" s="64"/>
      <c r="G221" s="176">
        <f>G222+G224</f>
        <v>126</v>
      </c>
      <c r="H221" s="189"/>
      <c r="I221" s="189"/>
    </row>
    <row r="222" spans="1:9" ht="23.25" customHeight="1">
      <c r="A222" s="193" t="s">
        <v>108</v>
      </c>
      <c r="B222" s="28" t="s">
        <v>85</v>
      </c>
      <c r="C222" s="26" t="s">
        <v>73</v>
      </c>
      <c r="D222" s="26" t="s">
        <v>45</v>
      </c>
      <c r="E222" s="33" t="s">
        <v>313</v>
      </c>
      <c r="F222" s="64">
        <v>240</v>
      </c>
      <c r="G222" s="177">
        <f>G223</f>
        <v>122.5</v>
      </c>
      <c r="H222" s="189"/>
      <c r="I222" s="189"/>
    </row>
    <row r="223" spans="1:9" ht="25.5" customHeight="1">
      <c r="A223" s="164" t="s">
        <v>110</v>
      </c>
      <c r="B223" s="28" t="s">
        <v>85</v>
      </c>
      <c r="C223" s="26" t="s">
        <v>73</v>
      </c>
      <c r="D223" s="26" t="s">
        <v>45</v>
      </c>
      <c r="E223" s="33" t="s">
        <v>313</v>
      </c>
      <c r="F223" s="64">
        <v>244</v>
      </c>
      <c r="G223" s="177">
        <v>122.5</v>
      </c>
      <c r="H223" s="189"/>
      <c r="I223" s="189"/>
    </row>
    <row r="224" spans="1:9" ht="17.25" customHeight="1">
      <c r="A224" s="193" t="s">
        <v>114</v>
      </c>
      <c r="B224" s="28" t="s">
        <v>85</v>
      </c>
      <c r="C224" s="26" t="s">
        <v>73</v>
      </c>
      <c r="D224" s="26" t="s">
        <v>45</v>
      </c>
      <c r="E224" s="33" t="s">
        <v>313</v>
      </c>
      <c r="F224" s="64">
        <v>850</v>
      </c>
      <c r="G224" s="177">
        <f>G225</f>
        <v>3.5</v>
      </c>
      <c r="H224" s="189"/>
      <c r="I224" s="189"/>
    </row>
    <row r="225" spans="1:9" ht="19.5" customHeight="1">
      <c r="A225" s="196" t="s">
        <v>120</v>
      </c>
      <c r="B225" s="28" t="s">
        <v>85</v>
      </c>
      <c r="C225" s="26" t="s">
        <v>73</v>
      </c>
      <c r="D225" s="26" t="s">
        <v>45</v>
      </c>
      <c r="E225" s="33" t="s">
        <v>313</v>
      </c>
      <c r="F225" s="64">
        <v>853</v>
      </c>
      <c r="G225" s="177">
        <v>3.5</v>
      </c>
      <c r="H225" s="189"/>
      <c r="I225" s="189"/>
    </row>
    <row r="226" spans="1:9" ht="16.5" customHeight="1">
      <c r="A226" s="194" t="s">
        <v>186</v>
      </c>
      <c r="B226" s="28" t="s">
        <v>85</v>
      </c>
      <c r="C226" s="26" t="s">
        <v>73</v>
      </c>
      <c r="D226" s="26" t="s">
        <v>45</v>
      </c>
      <c r="E226" s="33" t="s">
        <v>165</v>
      </c>
      <c r="F226" s="64"/>
      <c r="G226" s="176">
        <f>G228+G233+G238+G242+G236</f>
        <v>1127.1999999999998</v>
      </c>
      <c r="H226" s="176">
        <f t="shared" ref="H226:I226" si="30">H228+H233+H238+H242+H236</f>
        <v>341.8</v>
      </c>
      <c r="I226" s="176">
        <f t="shared" si="30"/>
        <v>341.8</v>
      </c>
    </row>
    <row r="227" spans="1:9" ht="27.75" hidden="1" customHeight="1">
      <c r="A227" s="195"/>
      <c r="B227" s="28"/>
      <c r="C227" s="26"/>
      <c r="D227" s="26"/>
      <c r="E227" s="33"/>
      <c r="F227" s="64"/>
      <c r="G227" s="176"/>
      <c r="H227" s="189"/>
      <c r="I227" s="189"/>
    </row>
    <row r="228" spans="1:9" ht="15.75" customHeight="1">
      <c r="A228" s="193" t="s">
        <v>187</v>
      </c>
      <c r="B228" s="28" t="s">
        <v>85</v>
      </c>
      <c r="C228" s="26" t="s">
        <v>73</v>
      </c>
      <c r="D228" s="26" t="s">
        <v>45</v>
      </c>
      <c r="E228" s="33" t="s">
        <v>165</v>
      </c>
      <c r="F228" s="64" t="s">
        <v>188</v>
      </c>
      <c r="G228" s="163">
        <f>G229+G230+G231</f>
        <v>684.4</v>
      </c>
      <c r="H228" s="163">
        <f t="shared" ref="H228:I228" si="31">H229+H230+H231</f>
        <v>341.8</v>
      </c>
      <c r="I228" s="163">
        <f t="shared" si="31"/>
        <v>341.8</v>
      </c>
    </row>
    <row r="229" spans="1:9" ht="25.5" customHeight="1">
      <c r="A229" s="193" t="s">
        <v>189</v>
      </c>
      <c r="B229" s="28" t="s">
        <v>85</v>
      </c>
      <c r="C229" s="26" t="s">
        <v>73</v>
      </c>
      <c r="D229" s="26" t="s">
        <v>45</v>
      </c>
      <c r="E229" s="33" t="s">
        <v>165</v>
      </c>
      <c r="F229" s="64" t="s">
        <v>190</v>
      </c>
      <c r="G229" s="163">
        <v>542.4</v>
      </c>
      <c r="H229" s="111">
        <v>258.3</v>
      </c>
      <c r="I229" s="111">
        <v>258.3</v>
      </c>
    </row>
    <row r="230" spans="1:9" ht="23.25" customHeight="1">
      <c r="A230" s="195" t="s">
        <v>191</v>
      </c>
      <c r="B230" s="28" t="s">
        <v>85</v>
      </c>
      <c r="C230" s="26" t="s">
        <v>73</v>
      </c>
      <c r="D230" s="26" t="s">
        <v>45</v>
      </c>
      <c r="E230" s="33" t="s">
        <v>165</v>
      </c>
      <c r="F230" s="64" t="s">
        <v>192</v>
      </c>
      <c r="G230" s="163">
        <v>6</v>
      </c>
      <c r="H230" s="111">
        <v>6</v>
      </c>
      <c r="I230" s="111">
        <v>6</v>
      </c>
    </row>
    <row r="231" spans="1:9" ht="39" customHeight="1">
      <c r="A231" s="193" t="s">
        <v>193</v>
      </c>
      <c r="B231" s="28" t="s">
        <v>85</v>
      </c>
      <c r="C231" s="26" t="s">
        <v>73</v>
      </c>
      <c r="D231" s="26" t="s">
        <v>45</v>
      </c>
      <c r="E231" s="33" t="s">
        <v>165</v>
      </c>
      <c r="F231" s="64" t="s">
        <v>194</v>
      </c>
      <c r="G231" s="163">
        <v>136</v>
      </c>
      <c r="H231" s="111">
        <v>77.5</v>
      </c>
      <c r="I231" s="111">
        <v>77.5</v>
      </c>
    </row>
    <row r="232" spans="1:9" ht="26.25" hidden="1" customHeight="1">
      <c r="A232" s="193" t="s">
        <v>108</v>
      </c>
      <c r="B232" s="28" t="s">
        <v>85</v>
      </c>
      <c r="C232" s="28" t="s">
        <v>73</v>
      </c>
      <c r="D232" s="28" t="s">
        <v>45</v>
      </c>
      <c r="E232" s="33"/>
      <c r="F232" s="26"/>
      <c r="G232" s="160"/>
      <c r="H232" s="189"/>
      <c r="I232" s="189"/>
    </row>
    <row r="233" spans="1:9" ht="27.75" customHeight="1">
      <c r="A233" s="193" t="s">
        <v>108</v>
      </c>
      <c r="B233" s="28" t="s">
        <v>85</v>
      </c>
      <c r="C233" s="26" t="s">
        <v>73</v>
      </c>
      <c r="D233" s="26" t="s">
        <v>45</v>
      </c>
      <c r="E233" s="33" t="s">
        <v>165</v>
      </c>
      <c r="F233" s="26" t="s">
        <v>109</v>
      </c>
      <c r="G233" s="160">
        <f>G235+G234</f>
        <v>343.2</v>
      </c>
      <c r="H233" s="189"/>
      <c r="I233" s="189"/>
    </row>
    <row r="234" spans="1:9" ht="27.75" customHeight="1">
      <c r="A234" s="178" t="s">
        <v>342</v>
      </c>
      <c r="B234" s="28" t="s">
        <v>85</v>
      </c>
      <c r="C234" s="26" t="s">
        <v>73</v>
      </c>
      <c r="D234" s="26" t="s">
        <v>45</v>
      </c>
      <c r="E234" s="33" t="s">
        <v>165</v>
      </c>
      <c r="F234" s="26" t="s">
        <v>174</v>
      </c>
      <c r="G234" s="163">
        <v>0</v>
      </c>
      <c r="H234" s="189"/>
      <c r="I234" s="189"/>
    </row>
    <row r="235" spans="1:9" ht="28.5" customHeight="1">
      <c r="A235" s="193" t="s">
        <v>110</v>
      </c>
      <c r="B235" s="28" t="s">
        <v>85</v>
      </c>
      <c r="C235" s="26" t="s">
        <v>73</v>
      </c>
      <c r="D235" s="26" t="s">
        <v>45</v>
      </c>
      <c r="E235" s="33" t="s">
        <v>165</v>
      </c>
      <c r="F235" s="26" t="s">
        <v>111</v>
      </c>
      <c r="G235" s="163">
        <v>343.2</v>
      </c>
      <c r="H235" s="189"/>
      <c r="I235" s="189"/>
    </row>
    <row r="236" spans="1:9" ht="20.25" customHeight="1">
      <c r="A236" s="193" t="s">
        <v>350</v>
      </c>
      <c r="B236" s="28" t="s">
        <v>85</v>
      </c>
      <c r="C236" s="26" t="s">
        <v>73</v>
      </c>
      <c r="D236" s="26" t="s">
        <v>45</v>
      </c>
      <c r="E236" s="33" t="s">
        <v>165</v>
      </c>
      <c r="F236" s="26" t="s">
        <v>308</v>
      </c>
      <c r="G236" s="160">
        <f>G237</f>
        <v>74.099999999999994</v>
      </c>
      <c r="H236" s="189"/>
      <c r="I236" s="189"/>
    </row>
    <row r="237" spans="1:9" ht="28.5" customHeight="1">
      <c r="A237" s="193" t="s">
        <v>307</v>
      </c>
      <c r="B237" s="28" t="s">
        <v>85</v>
      </c>
      <c r="C237" s="26" t="s">
        <v>73</v>
      </c>
      <c r="D237" s="26" t="s">
        <v>45</v>
      </c>
      <c r="E237" s="33" t="s">
        <v>165</v>
      </c>
      <c r="F237" s="26" t="s">
        <v>309</v>
      </c>
      <c r="G237" s="163">
        <v>74.099999999999994</v>
      </c>
      <c r="H237" s="189"/>
      <c r="I237" s="189"/>
    </row>
    <row r="238" spans="1:9" ht="15.75" customHeight="1">
      <c r="A238" s="193" t="s">
        <v>114</v>
      </c>
      <c r="B238" s="28" t="s">
        <v>85</v>
      </c>
      <c r="C238" s="26" t="s">
        <v>73</v>
      </c>
      <c r="D238" s="26" t="s">
        <v>45</v>
      </c>
      <c r="E238" s="33" t="s">
        <v>165</v>
      </c>
      <c r="F238" s="26" t="s">
        <v>115</v>
      </c>
      <c r="G238" s="160">
        <f>G239+G241+G240</f>
        <v>1.7</v>
      </c>
      <c r="H238" s="189"/>
      <c r="I238" s="189"/>
    </row>
    <row r="239" spans="1:9" ht="15.75" hidden="1" customHeight="1">
      <c r="A239" s="193" t="s">
        <v>116</v>
      </c>
      <c r="B239" s="28" t="s">
        <v>85</v>
      </c>
      <c r="C239" s="26" t="s">
        <v>73</v>
      </c>
      <c r="D239" s="26" t="s">
        <v>45</v>
      </c>
      <c r="E239" s="33" t="s">
        <v>165</v>
      </c>
      <c r="F239" s="26" t="s">
        <v>117</v>
      </c>
      <c r="G239" s="163">
        <v>0</v>
      </c>
      <c r="H239" s="189"/>
      <c r="I239" s="189"/>
    </row>
    <row r="240" spans="1:9" ht="14.25" hidden="1" customHeight="1">
      <c r="A240" s="193" t="s">
        <v>195</v>
      </c>
      <c r="B240" s="28" t="s">
        <v>85</v>
      </c>
      <c r="C240" s="26" t="s">
        <v>73</v>
      </c>
      <c r="D240" s="26" t="s">
        <v>45</v>
      </c>
      <c r="E240" s="33" t="s">
        <v>165</v>
      </c>
      <c r="F240" s="26" t="s">
        <v>119</v>
      </c>
      <c r="G240" s="163">
        <v>0</v>
      </c>
      <c r="H240" s="189"/>
      <c r="I240" s="189"/>
    </row>
    <row r="241" spans="1:9" ht="16.5" customHeight="1">
      <c r="A241" s="196" t="s">
        <v>120</v>
      </c>
      <c r="B241" s="28" t="s">
        <v>85</v>
      </c>
      <c r="C241" s="26" t="s">
        <v>73</v>
      </c>
      <c r="D241" s="26" t="s">
        <v>45</v>
      </c>
      <c r="E241" s="33" t="s">
        <v>165</v>
      </c>
      <c r="F241" s="26" t="s">
        <v>121</v>
      </c>
      <c r="G241" s="163">
        <v>1.7</v>
      </c>
      <c r="H241" s="189"/>
      <c r="I241" s="189"/>
    </row>
    <row r="242" spans="1:9" ht="26.25" customHeight="1">
      <c r="A242" s="162" t="s">
        <v>320</v>
      </c>
      <c r="B242" s="28" t="s">
        <v>85</v>
      </c>
      <c r="C242" s="26" t="s">
        <v>73</v>
      </c>
      <c r="D242" s="26" t="s">
        <v>45</v>
      </c>
      <c r="E242" s="33" t="s">
        <v>165</v>
      </c>
      <c r="F242" s="26"/>
      <c r="G242" s="160">
        <f>G243</f>
        <v>23.8</v>
      </c>
      <c r="H242" s="189"/>
      <c r="I242" s="189"/>
    </row>
    <row r="243" spans="1:9" ht="16.5" customHeight="1">
      <c r="A243" s="162" t="s">
        <v>274</v>
      </c>
      <c r="B243" s="28" t="s">
        <v>85</v>
      </c>
      <c r="C243" s="26" t="s">
        <v>73</v>
      </c>
      <c r="D243" s="26" t="s">
        <v>45</v>
      </c>
      <c r="E243" s="33" t="s">
        <v>165</v>
      </c>
      <c r="F243" s="26" t="s">
        <v>275</v>
      </c>
      <c r="G243" s="163">
        <f>G244</f>
        <v>23.8</v>
      </c>
      <c r="H243" s="189"/>
      <c r="I243" s="189"/>
    </row>
    <row r="244" spans="1:9" ht="16.5" customHeight="1">
      <c r="A244" s="162" t="s">
        <v>272</v>
      </c>
      <c r="B244" s="28" t="s">
        <v>85</v>
      </c>
      <c r="C244" s="26" t="s">
        <v>73</v>
      </c>
      <c r="D244" s="26" t="s">
        <v>45</v>
      </c>
      <c r="E244" s="33" t="s">
        <v>165</v>
      </c>
      <c r="F244" s="26" t="s">
        <v>276</v>
      </c>
      <c r="G244" s="163">
        <v>23.8</v>
      </c>
      <c r="H244" s="189"/>
      <c r="I244" s="189"/>
    </row>
    <row r="245" spans="1:9" ht="27.75" customHeight="1">
      <c r="A245" s="164" t="s">
        <v>358</v>
      </c>
      <c r="B245" s="28" t="s">
        <v>85</v>
      </c>
      <c r="C245" s="26" t="s">
        <v>73</v>
      </c>
      <c r="D245" s="26" t="s">
        <v>45</v>
      </c>
      <c r="E245" s="33" t="s">
        <v>343</v>
      </c>
      <c r="F245" s="26"/>
      <c r="G245" s="160">
        <f>G246</f>
        <v>2384.3000000000002</v>
      </c>
      <c r="H245" s="189"/>
      <c r="I245" s="189"/>
    </row>
    <row r="246" spans="1:9" ht="29.25" customHeight="1">
      <c r="A246" s="175" t="s">
        <v>108</v>
      </c>
      <c r="B246" s="28" t="s">
        <v>85</v>
      </c>
      <c r="C246" s="26" t="s">
        <v>73</v>
      </c>
      <c r="D246" s="26" t="s">
        <v>45</v>
      </c>
      <c r="E246" s="33" t="s">
        <v>343</v>
      </c>
      <c r="F246" s="26" t="s">
        <v>109</v>
      </c>
      <c r="G246" s="163">
        <f>G247</f>
        <v>2384.3000000000002</v>
      </c>
      <c r="H246" s="189"/>
      <c r="I246" s="189"/>
    </row>
    <row r="247" spans="1:9" ht="27.75" customHeight="1">
      <c r="A247" s="178" t="s">
        <v>342</v>
      </c>
      <c r="B247" s="28" t="s">
        <v>85</v>
      </c>
      <c r="C247" s="26" t="s">
        <v>73</v>
      </c>
      <c r="D247" s="26" t="s">
        <v>45</v>
      </c>
      <c r="E247" s="33" t="s">
        <v>343</v>
      </c>
      <c r="F247" s="26" t="s">
        <v>174</v>
      </c>
      <c r="G247" s="163">
        <v>2384.3000000000002</v>
      </c>
      <c r="H247" s="189"/>
      <c r="I247" s="189"/>
    </row>
    <row r="248" spans="1:9" ht="16.5" customHeight="1">
      <c r="A248" s="201" t="s">
        <v>75</v>
      </c>
      <c r="B248" s="28" t="s">
        <v>85</v>
      </c>
      <c r="C248" s="29">
        <v>10</v>
      </c>
      <c r="D248" s="29"/>
      <c r="E248" s="29"/>
      <c r="F248" s="42"/>
      <c r="G248" s="180">
        <f>G249+G253+G258+G263</f>
        <v>99.3</v>
      </c>
      <c r="H248" s="180">
        <f t="shared" ref="H248:I248" si="32">H249+H253+H258+H263</f>
        <v>109.7</v>
      </c>
      <c r="I248" s="180">
        <f t="shared" si="32"/>
        <v>109.7</v>
      </c>
    </row>
    <row r="249" spans="1:9" ht="15" customHeight="1">
      <c r="A249" s="201" t="s">
        <v>76</v>
      </c>
      <c r="B249" s="28" t="s">
        <v>85</v>
      </c>
      <c r="C249" s="68">
        <v>10</v>
      </c>
      <c r="D249" s="28" t="s">
        <v>45</v>
      </c>
      <c r="E249" s="28"/>
      <c r="F249" s="28"/>
      <c r="G249" s="176">
        <f>SUM(G250)</f>
        <v>99.3</v>
      </c>
      <c r="H249" s="176">
        <f t="shared" ref="H249:I249" si="33">SUM(H250)</f>
        <v>109.7</v>
      </c>
      <c r="I249" s="176">
        <f t="shared" si="33"/>
        <v>109.7</v>
      </c>
    </row>
    <row r="250" spans="1:9" ht="16.5" customHeight="1">
      <c r="A250" s="202" t="s">
        <v>196</v>
      </c>
      <c r="B250" s="28" t="s">
        <v>85</v>
      </c>
      <c r="C250" s="69">
        <v>10</v>
      </c>
      <c r="D250" s="26" t="s">
        <v>45</v>
      </c>
      <c r="E250" s="26" t="s">
        <v>197</v>
      </c>
      <c r="F250" s="26"/>
      <c r="G250" s="177">
        <f>G251</f>
        <v>99.3</v>
      </c>
      <c r="H250" s="177">
        <f t="shared" ref="H250:I250" si="34">H251</f>
        <v>109.7</v>
      </c>
      <c r="I250" s="177">
        <f t="shared" si="34"/>
        <v>109.7</v>
      </c>
    </row>
    <row r="251" spans="1:9" ht="24">
      <c r="A251" s="202" t="s">
        <v>198</v>
      </c>
      <c r="B251" s="28" t="s">
        <v>85</v>
      </c>
      <c r="C251" s="69">
        <v>10</v>
      </c>
      <c r="D251" s="26" t="s">
        <v>45</v>
      </c>
      <c r="E251" s="26" t="s">
        <v>173</v>
      </c>
      <c r="F251" s="26"/>
      <c r="G251" s="177">
        <f>G252</f>
        <v>99.3</v>
      </c>
      <c r="H251" s="177">
        <f t="shared" ref="H251:I251" si="35">H252</f>
        <v>109.7</v>
      </c>
      <c r="I251" s="177">
        <f t="shared" si="35"/>
        <v>109.7</v>
      </c>
    </row>
    <row r="252" spans="1:9" ht="24">
      <c r="A252" s="202" t="s">
        <v>199</v>
      </c>
      <c r="B252" s="28" t="s">
        <v>85</v>
      </c>
      <c r="C252" s="69">
        <v>10</v>
      </c>
      <c r="D252" s="26" t="s">
        <v>45</v>
      </c>
      <c r="E252" s="26" t="s">
        <v>173</v>
      </c>
      <c r="F252" s="26" t="s">
        <v>200</v>
      </c>
      <c r="G252" s="177">
        <f>G267</f>
        <v>99.3</v>
      </c>
      <c r="H252" s="177">
        <f t="shared" ref="H252:I252" si="36">H267</f>
        <v>109.7</v>
      </c>
      <c r="I252" s="177">
        <f t="shared" si="36"/>
        <v>109.7</v>
      </c>
    </row>
    <row r="253" spans="1:9" hidden="1">
      <c r="A253" s="202" t="s">
        <v>77</v>
      </c>
      <c r="B253" s="28" t="s">
        <v>85</v>
      </c>
      <c r="C253" s="69">
        <v>10</v>
      </c>
      <c r="D253" s="26" t="s">
        <v>58</v>
      </c>
      <c r="E253" s="26" t="s">
        <v>201</v>
      </c>
      <c r="F253" s="26"/>
      <c r="G253" s="177">
        <f>G254</f>
        <v>0</v>
      </c>
      <c r="H253" s="189"/>
      <c r="I253" s="189"/>
    </row>
    <row r="254" spans="1:9" hidden="1">
      <c r="A254" s="202" t="s">
        <v>202</v>
      </c>
      <c r="B254" s="28" t="s">
        <v>85</v>
      </c>
      <c r="C254" s="69">
        <v>10</v>
      </c>
      <c r="D254" s="26" t="s">
        <v>58</v>
      </c>
      <c r="E254" s="26" t="s">
        <v>201</v>
      </c>
      <c r="F254" s="26"/>
      <c r="G254" s="177">
        <f>G255</f>
        <v>0</v>
      </c>
      <c r="H254" s="189"/>
      <c r="I254" s="189"/>
    </row>
    <row r="255" spans="1:9" ht="36" hidden="1">
      <c r="A255" s="202" t="s">
        <v>203</v>
      </c>
      <c r="B255" s="28" t="s">
        <v>85</v>
      </c>
      <c r="C255" s="69">
        <v>10</v>
      </c>
      <c r="D255" s="26" t="s">
        <v>58</v>
      </c>
      <c r="E255" s="26" t="s">
        <v>201</v>
      </c>
      <c r="F255" s="26"/>
      <c r="G255" s="177">
        <f>G256</f>
        <v>0</v>
      </c>
      <c r="H255" s="189"/>
      <c r="I255" s="189"/>
    </row>
    <row r="256" spans="1:9" ht="48" hidden="1">
      <c r="A256" s="202" t="s">
        <v>204</v>
      </c>
      <c r="B256" s="28" t="s">
        <v>85</v>
      </c>
      <c r="C256" s="69">
        <v>10</v>
      </c>
      <c r="D256" s="26" t="s">
        <v>58</v>
      </c>
      <c r="E256" s="26" t="s">
        <v>201</v>
      </c>
      <c r="F256" s="26"/>
      <c r="G256" s="177">
        <f>G257</f>
        <v>0</v>
      </c>
      <c r="H256" s="189"/>
      <c r="I256" s="189"/>
    </row>
    <row r="257" spans="1:9" hidden="1">
      <c r="A257" s="202" t="s">
        <v>205</v>
      </c>
      <c r="B257" s="28" t="s">
        <v>85</v>
      </c>
      <c r="C257" s="69">
        <v>10</v>
      </c>
      <c r="D257" s="26" t="s">
        <v>58</v>
      </c>
      <c r="E257" s="26" t="s">
        <v>201</v>
      </c>
      <c r="F257" s="26" t="s">
        <v>206</v>
      </c>
      <c r="G257" s="177">
        <f>1400-1400</f>
        <v>0</v>
      </c>
      <c r="H257" s="189"/>
      <c r="I257" s="189"/>
    </row>
    <row r="258" spans="1:9" hidden="1">
      <c r="A258" s="202" t="s">
        <v>78</v>
      </c>
      <c r="B258" s="28" t="s">
        <v>85</v>
      </c>
      <c r="C258" s="69">
        <v>10</v>
      </c>
      <c r="D258" s="26" t="s">
        <v>49</v>
      </c>
      <c r="E258" s="26" t="s">
        <v>201</v>
      </c>
      <c r="F258" s="26"/>
      <c r="G258" s="177">
        <f>G259</f>
        <v>0</v>
      </c>
      <c r="H258" s="189"/>
      <c r="I258" s="189"/>
    </row>
    <row r="259" spans="1:9" hidden="1">
      <c r="A259" s="202" t="s">
        <v>202</v>
      </c>
      <c r="B259" s="28" t="s">
        <v>85</v>
      </c>
      <c r="C259" s="69">
        <v>10</v>
      </c>
      <c r="D259" s="26" t="s">
        <v>49</v>
      </c>
      <c r="E259" s="26" t="s">
        <v>201</v>
      </c>
      <c r="F259" s="26"/>
      <c r="G259" s="177">
        <f>G260</f>
        <v>0</v>
      </c>
      <c r="H259" s="189"/>
      <c r="I259" s="189"/>
    </row>
    <row r="260" spans="1:9" ht="36" hidden="1">
      <c r="A260" s="202" t="s">
        <v>203</v>
      </c>
      <c r="B260" s="28" t="s">
        <v>85</v>
      </c>
      <c r="C260" s="69">
        <v>10</v>
      </c>
      <c r="D260" s="26" t="s">
        <v>49</v>
      </c>
      <c r="E260" s="26" t="s">
        <v>201</v>
      </c>
      <c r="F260" s="26"/>
      <c r="G260" s="177">
        <f>G261</f>
        <v>0</v>
      </c>
      <c r="H260" s="189"/>
      <c r="I260" s="189"/>
    </row>
    <row r="261" spans="1:9" ht="48" hidden="1">
      <c r="A261" s="202" t="s">
        <v>204</v>
      </c>
      <c r="B261" s="28" t="s">
        <v>85</v>
      </c>
      <c r="C261" s="69">
        <v>10</v>
      </c>
      <c r="D261" s="26" t="s">
        <v>49</v>
      </c>
      <c r="E261" s="26" t="s">
        <v>201</v>
      </c>
      <c r="F261" s="26"/>
      <c r="G261" s="177">
        <f>G262</f>
        <v>0</v>
      </c>
      <c r="H261" s="189"/>
      <c r="I261" s="189"/>
    </row>
    <row r="262" spans="1:9" hidden="1">
      <c r="A262" s="202" t="s">
        <v>205</v>
      </c>
      <c r="B262" s="28" t="s">
        <v>85</v>
      </c>
      <c r="C262" s="69">
        <v>10</v>
      </c>
      <c r="D262" s="26" t="s">
        <v>49</v>
      </c>
      <c r="E262" s="26" t="s">
        <v>201</v>
      </c>
      <c r="F262" s="26" t="s">
        <v>206</v>
      </c>
      <c r="G262" s="177"/>
      <c r="H262" s="189"/>
      <c r="I262" s="189"/>
    </row>
    <row r="263" spans="1:9" hidden="1">
      <c r="A263" s="201" t="s">
        <v>79</v>
      </c>
      <c r="B263" s="28" t="s">
        <v>85</v>
      </c>
      <c r="C263" s="69">
        <v>10</v>
      </c>
      <c r="D263" s="26" t="s">
        <v>51</v>
      </c>
      <c r="E263" s="26" t="s">
        <v>201</v>
      </c>
      <c r="F263" s="26"/>
      <c r="G263" s="177">
        <f>G264</f>
        <v>0</v>
      </c>
      <c r="H263" s="189"/>
      <c r="I263" s="189"/>
    </row>
    <row r="264" spans="1:9" hidden="1">
      <c r="A264" s="195" t="s">
        <v>52</v>
      </c>
      <c r="B264" s="28" t="s">
        <v>85</v>
      </c>
      <c r="C264" s="26" t="s">
        <v>61</v>
      </c>
      <c r="D264" s="26" t="s">
        <v>51</v>
      </c>
      <c r="E264" s="26" t="s">
        <v>201</v>
      </c>
      <c r="F264" s="33"/>
      <c r="G264" s="177">
        <f>G265</f>
        <v>0</v>
      </c>
      <c r="H264" s="189"/>
      <c r="I264" s="189"/>
    </row>
    <row r="265" spans="1:9" hidden="1">
      <c r="A265" s="195" t="s">
        <v>179</v>
      </c>
      <c r="B265" s="28" t="s">
        <v>85</v>
      </c>
      <c r="C265" s="26" t="s">
        <v>61</v>
      </c>
      <c r="D265" s="26" t="s">
        <v>51</v>
      </c>
      <c r="E265" s="26" t="s">
        <v>201</v>
      </c>
      <c r="F265" s="33"/>
      <c r="G265" s="177">
        <f>G266</f>
        <v>0</v>
      </c>
      <c r="H265" s="189"/>
      <c r="I265" s="189"/>
    </row>
    <row r="266" spans="1:9" hidden="1">
      <c r="A266" s="195" t="s">
        <v>181</v>
      </c>
      <c r="B266" s="28" t="s">
        <v>85</v>
      </c>
      <c r="C266" s="26" t="s">
        <v>61</v>
      </c>
      <c r="D266" s="26" t="s">
        <v>51</v>
      </c>
      <c r="E266" s="26" t="s">
        <v>201</v>
      </c>
      <c r="F266" s="26" t="s">
        <v>182</v>
      </c>
      <c r="G266" s="177"/>
      <c r="H266" s="189"/>
      <c r="I266" s="189"/>
    </row>
    <row r="267" spans="1:9" ht="24">
      <c r="A267" s="195" t="s">
        <v>207</v>
      </c>
      <c r="B267" s="28" t="s">
        <v>85</v>
      </c>
      <c r="C267" s="69">
        <v>10</v>
      </c>
      <c r="D267" s="26" t="s">
        <v>45</v>
      </c>
      <c r="E267" s="26" t="s">
        <v>173</v>
      </c>
      <c r="F267" s="26" t="s">
        <v>228</v>
      </c>
      <c r="G267" s="177">
        <v>99.3</v>
      </c>
      <c r="H267" s="177">
        <v>109.7</v>
      </c>
      <c r="I267" s="177">
        <v>109.7</v>
      </c>
    </row>
    <row r="268" spans="1:9" hidden="1">
      <c r="A268" s="194" t="s">
        <v>208</v>
      </c>
      <c r="B268" s="28" t="s">
        <v>85</v>
      </c>
      <c r="C268" s="28" t="s">
        <v>53</v>
      </c>
      <c r="D268" s="28"/>
      <c r="E268" s="158"/>
      <c r="F268" s="158"/>
      <c r="G268" s="176">
        <f>G269+G282</f>
        <v>0</v>
      </c>
      <c r="H268" s="189"/>
      <c r="I268" s="189"/>
    </row>
    <row r="269" spans="1:9" hidden="1">
      <c r="A269" s="194" t="s">
        <v>209</v>
      </c>
      <c r="B269" s="28" t="s">
        <v>85</v>
      </c>
      <c r="C269" s="28" t="s">
        <v>53</v>
      </c>
      <c r="D269" s="28" t="s">
        <v>45</v>
      </c>
      <c r="E269" s="158"/>
      <c r="F269" s="158"/>
      <c r="G269" s="176">
        <f>G273</f>
        <v>0</v>
      </c>
      <c r="H269" s="189"/>
      <c r="I269" s="189"/>
    </row>
    <row r="270" spans="1:9" ht="48" hidden="1">
      <c r="A270" s="193" t="s">
        <v>210</v>
      </c>
      <c r="B270" s="28" t="s">
        <v>85</v>
      </c>
      <c r="C270" s="26" t="s">
        <v>53</v>
      </c>
      <c r="D270" s="26" t="s">
        <v>45</v>
      </c>
      <c r="E270" s="26" t="s">
        <v>211</v>
      </c>
      <c r="F270" s="26"/>
      <c r="G270" s="177">
        <f>G271</f>
        <v>0</v>
      </c>
      <c r="H270" s="189"/>
      <c r="I270" s="189"/>
    </row>
    <row r="271" spans="1:9" ht="24" hidden="1">
      <c r="A271" s="193" t="s">
        <v>212</v>
      </c>
      <c r="B271" s="28" t="s">
        <v>85</v>
      </c>
      <c r="C271" s="26" t="s">
        <v>53</v>
      </c>
      <c r="D271" s="26" t="s">
        <v>45</v>
      </c>
      <c r="E271" s="26" t="s">
        <v>213</v>
      </c>
      <c r="F271" s="26"/>
      <c r="G271" s="177">
        <f>G272</f>
        <v>0</v>
      </c>
      <c r="H271" s="189"/>
      <c r="I271" s="189"/>
    </row>
    <row r="272" spans="1:9" hidden="1">
      <c r="A272" s="193" t="s">
        <v>214</v>
      </c>
      <c r="B272" s="28" t="s">
        <v>85</v>
      </c>
      <c r="C272" s="26" t="s">
        <v>53</v>
      </c>
      <c r="D272" s="26" t="s">
        <v>45</v>
      </c>
      <c r="E272" s="26" t="s">
        <v>213</v>
      </c>
      <c r="F272" s="26" t="s">
        <v>215</v>
      </c>
      <c r="G272" s="177">
        <v>0</v>
      </c>
      <c r="H272" s="189"/>
      <c r="I272" s="189"/>
    </row>
    <row r="273" spans="1:9" hidden="1">
      <c r="A273" s="195" t="s">
        <v>184</v>
      </c>
      <c r="B273" s="28" t="s">
        <v>85</v>
      </c>
      <c r="C273" s="26" t="s">
        <v>53</v>
      </c>
      <c r="D273" s="26" t="s">
        <v>45</v>
      </c>
      <c r="E273" s="26" t="s">
        <v>216</v>
      </c>
      <c r="F273" s="26"/>
      <c r="G273" s="177">
        <f>G274+G277+G279</f>
        <v>0</v>
      </c>
      <c r="H273" s="189"/>
      <c r="I273" s="189"/>
    </row>
    <row r="274" spans="1:9" hidden="1">
      <c r="A274" s="193" t="s">
        <v>187</v>
      </c>
      <c r="B274" s="28" t="s">
        <v>85</v>
      </c>
      <c r="C274" s="26" t="s">
        <v>53</v>
      </c>
      <c r="D274" s="26" t="s">
        <v>45</v>
      </c>
      <c r="E274" s="26" t="s">
        <v>217</v>
      </c>
      <c r="F274" s="26" t="s">
        <v>188</v>
      </c>
      <c r="G274" s="177">
        <f>G275+G276</f>
        <v>0</v>
      </c>
      <c r="H274" s="189"/>
      <c r="I274" s="189"/>
    </row>
    <row r="275" spans="1:9" ht="24" hidden="1">
      <c r="A275" s="193" t="s">
        <v>189</v>
      </c>
      <c r="B275" s="28" t="s">
        <v>85</v>
      </c>
      <c r="C275" s="26" t="s">
        <v>53</v>
      </c>
      <c r="D275" s="26" t="s">
        <v>45</v>
      </c>
      <c r="E275" s="26" t="s">
        <v>217</v>
      </c>
      <c r="F275" s="26" t="s">
        <v>190</v>
      </c>
      <c r="G275" s="177">
        <v>0</v>
      </c>
      <c r="H275" s="189"/>
      <c r="I275" s="189"/>
    </row>
    <row r="276" spans="1:9" ht="24" hidden="1">
      <c r="A276" s="195" t="s">
        <v>191</v>
      </c>
      <c r="B276" s="28" t="s">
        <v>85</v>
      </c>
      <c r="C276" s="26" t="s">
        <v>53</v>
      </c>
      <c r="D276" s="26" t="s">
        <v>45</v>
      </c>
      <c r="E276" s="26" t="s">
        <v>217</v>
      </c>
      <c r="F276" s="26" t="s">
        <v>192</v>
      </c>
      <c r="G276" s="177">
        <v>0</v>
      </c>
      <c r="H276" s="189"/>
      <c r="I276" s="189"/>
    </row>
    <row r="277" spans="1:9" ht="24" hidden="1">
      <c r="A277" s="193" t="s">
        <v>108</v>
      </c>
      <c r="B277" s="28" t="s">
        <v>85</v>
      </c>
      <c r="C277" s="26" t="s">
        <v>53</v>
      </c>
      <c r="D277" s="26" t="s">
        <v>45</v>
      </c>
      <c r="E277" s="26" t="s">
        <v>217</v>
      </c>
      <c r="F277" s="26" t="s">
        <v>109</v>
      </c>
      <c r="G277" s="177">
        <f>G278</f>
        <v>0</v>
      </c>
      <c r="H277" s="189"/>
      <c r="I277" s="189"/>
    </row>
    <row r="278" spans="1:9" ht="24" hidden="1">
      <c r="A278" s="193" t="s">
        <v>110</v>
      </c>
      <c r="B278" s="28" t="s">
        <v>85</v>
      </c>
      <c r="C278" s="26" t="s">
        <v>53</v>
      </c>
      <c r="D278" s="26" t="s">
        <v>45</v>
      </c>
      <c r="E278" s="26" t="s">
        <v>217</v>
      </c>
      <c r="F278" s="26" t="s">
        <v>111</v>
      </c>
      <c r="G278" s="177">
        <v>0</v>
      </c>
      <c r="H278" s="189"/>
      <c r="I278" s="189"/>
    </row>
    <row r="279" spans="1:9" hidden="1">
      <c r="A279" s="193" t="s">
        <v>114</v>
      </c>
      <c r="B279" s="28" t="s">
        <v>85</v>
      </c>
      <c r="C279" s="26" t="s">
        <v>53</v>
      </c>
      <c r="D279" s="26" t="s">
        <v>45</v>
      </c>
      <c r="E279" s="26" t="s">
        <v>217</v>
      </c>
      <c r="F279" s="26" t="s">
        <v>115</v>
      </c>
      <c r="G279" s="177">
        <f>G280+G281</f>
        <v>0</v>
      </c>
      <c r="H279" s="189"/>
      <c r="I279" s="189"/>
    </row>
    <row r="280" spans="1:9" hidden="1">
      <c r="A280" s="193" t="s">
        <v>116</v>
      </c>
      <c r="B280" s="28" t="s">
        <v>85</v>
      </c>
      <c r="C280" s="26" t="s">
        <v>53</v>
      </c>
      <c r="D280" s="26" t="s">
        <v>45</v>
      </c>
      <c r="E280" s="26" t="s">
        <v>217</v>
      </c>
      <c r="F280" s="26" t="s">
        <v>117</v>
      </c>
      <c r="G280" s="177">
        <v>0</v>
      </c>
      <c r="H280" s="189"/>
      <c r="I280" s="189"/>
    </row>
    <row r="281" spans="1:9" hidden="1">
      <c r="A281" s="193" t="s">
        <v>195</v>
      </c>
      <c r="B281" s="28" t="s">
        <v>85</v>
      </c>
      <c r="C281" s="26" t="s">
        <v>53</v>
      </c>
      <c r="D281" s="26" t="s">
        <v>45</v>
      </c>
      <c r="E281" s="26" t="s">
        <v>217</v>
      </c>
      <c r="F281" s="26" t="s">
        <v>119</v>
      </c>
      <c r="G281" s="177">
        <v>0</v>
      </c>
      <c r="H281" s="189"/>
      <c r="I281" s="189"/>
    </row>
    <row r="282" spans="1:9" hidden="1">
      <c r="A282" s="194" t="s">
        <v>218</v>
      </c>
      <c r="B282" s="28" t="s">
        <v>85</v>
      </c>
      <c r="C282" s="28" t="s">
        <v>53</v>
      </c>
      <c r="D282" s="28" t="s">
        <v>47</v>
      </c>
      <c r="E282" s="158"/>
      <c r="F282" s="28"/>
      <c r="G282" s="176">
        <f>G283</f>
        <v>0</v>
      </c>
      <c r="H282" s="189"/>
      <c r="I282" s="189"/>
    </row>
    <row r="283" spans="1:9" ht="12.75" hidden="1" customHeight="1">
      <c r="A283" s="195" t="s">
        <v>219</v>
      </c>
      <c r="B283" s="28" t="s">
        <v>85</v>
      </c>
      <c r="C283" s="26" t="s">
        <v>53</v>
      </c>
      <c r="D283" s="26" t="s">
        <v>47</v>
      </c>
      <c r="E283" s="33" t="s">
        <v>220</v>
      </c>
      <c r="F283" s="33"/>
      <c r="G283" s="177">
        <f>G286</f>
        <v>0</v>
      </c>
      <c r="H283" s="189"/>
      <c r="I283" s="189"/>
    </row>
    <row r="284" spans="1:9" ht="36" hidden="1">
      <c r="A284" s="195" t="s">
        <v>221</v>
      </c>
      <c r="B284" s="28" t="s">
        <v>85</v>
      </c>
      <c r="C284" s="26" t="s">
        <v>53</v>
      </c>
      <c r="D284" s="26" t="s">
        <v>47</v>
      </c>
      <c r="E284" s="33" t="s">
        <v>222</v>
      </c>
      <c r="F284" s="33"/>
      <c r="G284" s="177">
        <f>G285</f>
        <v>0</v>
      </c>
      <c r="H284" s="189"/>
      <c r="I284" s="189"/>
    </row>
    <row r="285" spans="1:9" ht="24" hidden="1">
      <c r="A285" s="195" t="s">
        <v>191</v>
      </c>
      <c r="B285" s="28" t="s">
        <v>85</v>
      </c>
      <c r="C285" s="26" t="s">
        <v>53</v>
      </c>
      <c r="D285" s="26" t="s">
        <v>47</v>
      </c>
      <c r="E285" s="33" t="s">
        <v>222</v>
      </c>
      <c r="F285" s="33">
        <v>240</v>
      </c>
      <c r="G285" s="177">
        <f>G286</f>
        <v>0</v>
      </c>
      <c r="H285" s="189"/>
      <c r="I285" s="189"/>
    </row>
    <row r="286" spans="1:9" ht="24" hidden="1">
      <c r="A286" s="193" t="s">
        <v>108</v>
      </c>
      <c r="B286" s="28" t="s">
        <v>85</v>
      </c>
      <c r="C286" s="26" t="s">
        <v>53</v>
      </c>
      <c r="D286" s="26" t="s">
        <v>47</v>
      </c>
      <c r="E286" s="33" t="s">
        <v>222</v>
      </c>
      <c r="F286" s="26" t="s">
        <v>111</v>
      </c>
      <c r="G286" s="177"/>
      <c r="H286" s="189"/>
      <c r="I286" s="189"/>
    </row>
    <row r="287" spans="1:9" ht="16.5" customHeight="1">
      <c r="A287" s="192" t="s">
        <v>80</v>
      </c>
      <c r="B287" s="28" t="s">
        <v>85</v>
      </c>
      <c r="C287" s="184"/>
      <c r="D287" s="184"/>
      <c r="E287" s="184"/>
      <c r="F287" s="184"/>
      <c r="G287" s="180">
        <f>G17+G77+G126+G131+G137+G202+G248+0.2</f>
        <v>12727.3</v>
      </c>
      <c r="H287" s="180">
        <f t="shared" ref="H287:I287" si="37">H17+H77+H126+H131+H137+H202+H248</f>
        <v>3874.2999999999997</v>
      </c>
      <c r="I287" s="180">
        <f t="shared" si="37"/>
        <v>3998.5</v>
      </c>
    </row>
    <row r="288" spans="1:9">
      <c r="B288" s="67"/>
      <c r="C288" s="67"/>
      <c r="D288" s="67"/>
      <c r="E288" s="46"/>
      <c r="F288" s="67"/>
      <c r="G288" s="54"/>
    </row>
    <row r="289" spans="2:7">
      <c r="B289" s="67"/>
      <c r="C289" s="67"/>
      <c r="D289" s="67"/>
      <c r="E289" s="46"/>
      <c r="F289" s="67"/>
      <c r="G289" s="54"/>
    </row>
  </sheetData>
  <mergeCells count="14">
    <mergeCell ref="A12:F12"/>
    <mergeCell ref="A3:I3"/>
    <mergeCell ref="A4:I4"/>
    <mergeCell ref="A5:I5"/>
    <mergeCell ref="A6:I6"/>
    <mergeCell ref="A10:I10"/>
    <mergeCell ref="A11:I11"/>
    <mergeCell ref="F14:F15"/>
    <mergeCell ref="G14:I14"/>
    <mergeCell ref="A14:A15"/>
    <mergeCell ref="B14:B15"/>
    <mergeCell ref="C14:C15"/>
    <mergeCell ref="D14:D15"/>
    <mergeCell ref="E14:E15"/>
  </mergeCells>
  <phoneticPr fontId="0" type="noConversion"/>
  <pageMargins left="0.98425196850393704" right="0.19685039370078741" top="0.39370078740157483" bottom="0.39370078740157483" header="0.51181102362204722" footer="0.51181102362204722"/>
  <pageSetup paperSize="9" scale="75" fitToHeight="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3</vt:lpstr>
      <vt:lpstr>4</vt:lpstr>
      <vt:lpstr>5</vt:lpstr>
      <vt:lpstr>6</vt:lpstr>
      <vt:lpstr>7</vt:lpstr>
      <vt:lpstr>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2020-12-23T07:19:01Z</cp:lastPrinted>
  <dcterms:created xsi:type="dcterms:W3CDTF">1996-10-08T23:32:33Z</dcterms:created>
  <dcterms:modified xsi:type="dcterms:W3CDTF">2020-12-23T07:19:07Z</dcterms:modified>
</cp:coreProperties>
</file>